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9197178bde50efa/Estancia Villa María/"/>
    </mc:Choice>
  </mc:AlternateContent>
  <xr:revisionPtr revIDLastSave="0" documentId="8_{C1651F4C-BA6B-46EC-AC54-3844A1CC0848}" xr6:coauthVersionLast="47" xr6:coauthVersionMax="47" xr10:uidLastSave="{00000000-0000-0000-0000-000000000000}"/>
  <bookViews>
    <workbookView xWindow="-120" yWindow="-120" windowWidth="29040" windowHeight="15840" activeTab="3" xr2:uid="{5933401D-49D5-4B27-BAD2-6CEE4A9DB6D6}"/>
  </bookViews>
  <sheets>
    <sheet name="CUADRO RESUMEN MARO" sheetId="4" r:id="rId1"/>
    <sheet name="RESUMEN" sheetId="2" r:id="rId2"/>
    <sheet name="DATOS EXPENSAS" sheetId="1" r:id="rId3"/>
    <sheet name="CERTIFICADOS RETENCION MURATA" sheetId="5" r:id="rId4"/>
  </sheets>
  <calcPr calcId="191029"/>
  <pivotCaches>
    <pivotCache cacheId="7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4" i="4" l="1"/>
  <c r="D76" i="4"/>
  <c r="D75" i="4"/>
  <c r="C75" i="4"/>
  <c r="B75" i="4"/>
  <c r="F75" i="4" s="1"/>
  <c r="C74" i="4"/>
  <c r="C76" i="4" s="1"/>
  <c r="B74" i="4"/>
  <c r="F73" i="4"/>
  <c r="B72" i="4"/>
  <c r="F72" i="4" s="1"/>
  <c r="F71" i="4"/>
  <c r="F70" i="4"/>
  <c r="F69" i="4"/>
  <c r="F60" i="4"/>
  <c r="F51" i="4"/>
  <c r="F44" i="4"/>
  <c r="F37" i="4"/>
  <c r="F28" i="4"/>
  <c r="I25" i="2"/>
  <c r="I13" i="2"/>
  <c r="I8" i="2"/>
  <c r="F74" i="4" l="1"/>
  <c r="B76" i="4"/>
  <c r="F76" i="4" s="1"/>
</calcChain>
</file>

<file path=xl/sharedStrings.xml><?xml version="1.0" encoding="utf-8"?>
<sst xmlns="http://schemas.openxmlformats.org/spreadsheetml/2006/main" count="420" uniqueCount="177">
  <si>
    <t>PERIODO EXPENSA</t>
  </si>
  <si>
    <t>RUBRO</t>
  </si>
  <si>
    <t>NOMBRE PROVEEDOR Y DETALLES</t>
  </si>
  <si>
    <t>EXPENSAS A</t>
  </si>
  <si>
    <t>EXPENSAS B</t>
  </si>
  <si>
    <t>CORTE PASTO</t>
  </si>
  <si>
    <t>ARBA</t>
  </si>
  <si>
    <t>ARBA FORM 903</t>
  </si>
  <si>
    <t>TOTAL</t>
  </si>
  <si>
    <t>Retencion SIRE a MURATA SA - Otros Nº n/a</t>
  </si>
  <si>
    <t>Retenciones SICORE - Otros Nº n/a</t>
  </si>
  <si>
    <t>CERVETTI S.A. - CUIT 30-70975022-0 - Combustible policia - Factura B Nº 00016-00059264</t>
  </si>
  <si>
    <t>COMBUSTIBLES CANNING SA - CUIT 30-71506873-3 - Combustible
policia - Ticket Nº 00015-00033798</t>
  </si>
  <si>
    <t>OTROS</t>
  </si>
  <si>
    <t>880000.00  220000.00</t>
  </si>
  <si>
    <t>200292.98    50073.25</t>
  </si>
  <si>
    <t>17760.66      4440.17</t>
  </si>
  <si>
    <t>ARBA PLAN DE PAGOS PTDA. 13994 (58%) - Otros Nº n/a</t>
  </si>
  <si>
    <t>Pago AFIP - Otros Nº n/a</t>
  </si>
  <si>
    <t>ARBA PLAN DE PAGOS PTDA. 13997 (58%) - Otros Nº n/a</t>
  </si>
  <si>
    <t>ARBA PLAN DE PAGOS PTDA. 13984 (58%) - Otros Nº n/a</t>
  </si>
  <si>
    <t>ARBA PLAN DE PAGOS PTDA. 14001 (58%) - Otros Nº n/a</t>
  </si>
  <si>
    <t>ARBA INMOBILIARIO COMPLEMENTARIO (58%) - Otros Nº n/a</t>
  </si>
  <si>
    <t>ARBA PLAN DE PAGOS PTDA. 078799-8 (58%) - Otros Nº n/a</t>
  </si>
  <si>
    <t>PROVISIÓN DE ROPA DE INVIERNO PARA EL PERSONAL - Periodo
Junio/2023 - Otros Nº N/A</t>
  </si>
  <si>
    <t>Pago AFIP - Periodo Junio/2023 - Otros Nº n/a</t>
  </si>
  <si>
    <t>SOC DE HECHO ACAPULCO DE ALONSO PAREDES JOSE Y ALONSO PAREDES FRANCISCO ROBERTO - CUIT 30-58643828-6 - Combustible
policia - Ticket Nº 00038-00027625</t>
  </si>
  <si>
    <t>SOC DE HECHO ACAPULCO DE ALONSO PAREDES JOSE Y ALONSO PAREDES FRANCISCO ROBERTO - CUIT 30-58643828-6 - Combustible
policia - Ticket Nº 00038-00027462</t>
  </si>
  <si>
    <t>Retenciones Seguridad Social s/FC de Celma - Otros Nº n/a</t>
  </si>
  <si>
    <t>Pago AFIP - Periodo Mayo/2023 - Otros Nº n/a</t>
  </si>
  <si>
    <t>COTO CENTRO INTEGRAL DE COMERCIALIZACION SOCIEDAD ANONIMA -
CUIT 30-54808315-6 - Monitor para la guardia de seguridad - Factura B Nº 02171-01664910 - OP 00001074</t>
  </si>
  <si>
    <t>CENCOSUD S A - CUIT 30-59036076-3 - Felpudo para la entrada del House de Golf - Factura A Nº 14135-00000423 - OP 00001073</t>
  </si>
  <si>
    <t>JORGE VICENTE - CUIT 20-11647272-5 - Copia de llaves - Factura B Nº 00001-00002408 - OP 00001045</t>
  </si>
  <si>
    <t>DORA MONICA MASTROLIA - CUIT 27-16402197-7 - Servicio de envio por termotanques - Factura C Nº 00002-00000889 - OP 00001031</t>
  </si>
  <si>
    <t>AUGUSTO CARLOS CORSINI - CUIT 23-25878905-9 - Servicio de buffet - Factura C Nº 00001-00000832 - OP 00001012</t>
  </si>
  <si>
    <t>Chip claro - Otros Nº n/a</t>
  </si>
  <si>
    <t>CONSEJO PROFESIONAL DE CIENCIAS ECONOMICAS DE LA CIUDAD AUTONOMA
DE BUENOS AIRES - CUIT 33-54666366-9 - Legalización balance 2022 - Otros Nº n/a</t>
  </si>
  <si>
    <t>Pago AFIP - Periodo Abril/2023 - Otros Nº n/a</t>
  </si>
  <si>
    <t>ARBA PLAN DE PAGOS PTDA. 13994 (58%) - Ticket Nº n/a</t>
  </si>
  <si>
    <t>CERVETTI S.A. - CUIT 30-70975022-0 - Combustible policia - Factura B Nº 00018-00009891 - OP 00001015</t>
  </si>
  <si>
    <t>DEHEZA SOCIEDAD ANONIMA INDUSTRIAL COMERCIAL FINANCIERA
INMOBILIARIA - CUIT 30-51618667-0 - Combustible policia - Factura B Nº 02043-00966524 - OP 00001014</t>
  </si>
  <si>
    <t>ZHENYU CHEN - CUIT 20-94426597-0 - Bebidas para reunion - Factura B Nº 00011-00000537 - OP 00001006</t>
  </si>
  <si>
    <t>FERNANDO MATIAS SOLLA - CUIT 20-34505445-7 - Buffet 22/04 - Factura B Nº 00007-00016289 - OP 00001007</t>
  </si>
  <si>
    <t>HENDEL HOGAR S A - CUIT 30-70727015-9 - Celular para intendencia - Factura A Nº 00229-00000028 - OP 00001000</t>
  </si>
  <si>
    <t>RICARDO AMARILLA ESTIGARRIBIA - CUIT 20-92809991-2 - Copia de llaves - Factura C Nº 00002-00000741 - OP 00000996</t>
  </si>
  <si>
    <t>GISELE DAIANA RUFFINELLI D ANDREA - CUIT 27-31617487-1 - Ropa de trabajo - Factura A Nº 00004-00010946 - OP 00000946</t>
  </si>
  <si>
    <t>LABELLAMARIA INES - CUIT 27-17043668-2 - Planos - Factura C Nº 00001-00000005 - OP 00000945</t>
  </si>
  <si>
    <t>ISRAEL FELER SOCIEDAD ANONIMA - CUIT 30-70809951-8 - Ropa de trabajo
guardavidas - Factura A Nº 00171-00001840 - OP 00000927</t>
  </si>
  <si>
    <t>SOC DE HECHO ACAPULCO DE ALONSO PAREDES JOSE Y ALONSO PAREDES
FRANCISCO ROBERTO - CUIT 30-58643828-6 - Combustible policia - Ticket Nº 00038-00023674 - OP 00000931</t>
  </si>
  <si>
    <t>CERVETTI S.A. - CUIT 30-70975022-0 - Combustible policia - Factura B Nº 00018-00006579 - OP 00000932</t>
  </si>
  <si>
    <t>DIGITAL SALES - CUIT 30-71733401-5 - Impresora para la guardia de seguridad - Factura A Nº 00001-00004956 - OP 00000889</t>
  </si>
  <si>
    <t>ARBA PLAN DE PAGOS PTDA. 130-078799-8 (58%) - Otros Nº n/a</t>
  </si>
  <si>
    <t>AFIP - Otros Nº n/a</t>
  </si>
  <si>
    <t>GISELE DAIANA RUFFINELLI D ANDREA - CUIT 27-31617487-1 - Ropa de trabajo - Factura A Nº 00004-00010621 - OP 00000886</t>
  </si>
  <si>
    <t>LACABANNEJUAN DANIEL - CUIT 20-31723299-4 - Envio - Factura C Nº 00001-00001176 - OP 00000867</t>
  </si>
  <si>
    <t>Retenciones s/FC de Celma - Otros Nº n/a</t>
  </si>
  <si>
    <t>CERVETTI S.A. - CUIT 30-70975022-0 - Combustible policia - Factura B Nº 00016-00026526 - OP 00000825</t>
  </si>
  <si>
    <t>CERVETTI S.A. - CUIT 30-70975022-0 - Combustible policia - Factura B Nº 00016-00026527 - OP 00000825</t>
  </si>
  <si>
    <t>Pago AFIP - Periodo Enero/2023 - Otros Nº n/a</t>
  </si>
  <si>
    <t>CAGICIR SRL - CUIT 30-71521298-2 - Griferia monocomando para el house deportivo - Nota de crédito Nº 00003-00000169 - OP 00000829</t>
  </si>
  <si>
    <t>AUGUSTO CARLOS CORSINI - CUIT 23-25878905-9 - Servicio de buffet - Factura C Nº 00001-00000811 - OP 00000818</t>
  </si>
  <si>
    <t>CAGICIR SRL - CUIT 30-71521298-2 - Griferia monocomando para el house deportivo - Factura A Nº 00003-00002372 - OP 00000829</t>
  </si>
  <si>
    <t>MAGRONE FRANCESCO MAGRONE NATALIA E Y MAGRONE PABLO H A - CUIT
30-71654420-2 - Saldo trabajo de marmoleria en House Deportivo - Factura A Nº 00001-00000457 - OP 00000789</t>
  </si>
  <si>
    <t>CAGICIR SRL - CUIT 30-71521298-2 - Insumos para la colocacion de la griferia del house deportivo - Factura A Nº 00003-00002375 - OP 00000830</t>
  </si>
  <si>
    <t>JUANA KARINA SERRANO - CUIT 27-24353505-6 - Ferreteria - insumos para pintar carteles señaladores de calle - Ticket Nº 00003-0002275 - OP 00000835</t>
  </si>
  <si>
    <t>ARIEL ALEJANDRO GANDOLFO - CUIT 20-23866810-8 - Cerraduras house de Golf
- Factura C Nº 00002-00000233 - OP 00000841</t>
  </si>
  <si>
    <t>GISELE DAIANA RUFFINELLI D ANDREA - CUIT 27-31617487-1 - (2)
Pantalon cargo con bolsillo - Ropa de personal de mantenimiento - Factura A Nº 00004-00011817</t>
  </si>
  <si>
    <t>GISELE DAIANA RUFFINELLI D ANDREA - CUIT 27-31617487-1 -
Pantalon cargo ombu - Factura A Nº 00004-00011857</t>
  </si>
  <si>
    <t>ARBA PLAN DE PAGOS PTDA. 13997 (58%) - Ticket Nº n/a</t>
  </si>
  <si>
    <t>Retencion SIRE - Otros Nº n/a</t>
  </si>
  <si>
    <t>GISELE DAIANA RUFFINELLI D ANDREA - CUIT 27-31617487-1 -
Pantalon cargo ombu - Factura A Nº 00004-00011926</t>
  </si>
  <si>
    <t>Servicio de buffet - Atención a propietarios reunión CDA - Otros Nº n/a</t>
  </si>
  <si>
    <t>NICOLAS ADRIAN CALVIÑO - CUIT 20-30886285-3 - Seña 50% ropa
del personal - Otros Nº n/a</t>
  </si>
  <si>
    <t>Ajuste Provisión ropa de invierno para el personal Conf. Liquidación 6-2023 - Periodo Julio/2023 - Otros Nº Ajuste</t>
  </si>
  <si>
    <t>Pagos AFIP Debito Automatico - Otros Nº n/a</t>
  </si>
  <si>
    <t>Column Labels</t>
  </si>
  <si>
    <t>Grand Total</t>
  </si>
  <si>
    <t>Jan</t>
  </si>
  <si>
    <t>Feb</t>
  </si>
  <si>
    <t>Apr</t>
  </si>
  <si>
    <t>May</t>
  </si>
  <si>
    <t>Jun</t>
  </si>
  <si>
    <t>Jul</t>
  </si>
  <si>
    <t>Row Labels</t>
  </si>
  <si>
    <t>Sum of TOTAL</t>
  </si>
  <si>
    <t>Cuota 1 plan pagos</t>
  </si>
  <si>
    <t>Vep #11131600005 (Intereses punitorios - SICORE Ret y Perc -767)</t>
  </si>
  <si>
    <t>Vep #1128346818 Honorarios Representante Fisco</t>
  </si>
  <si>
    <t>Vep #1127446569</t>
  </si>
  <si>
    <t>Vep # 1113158758 Int Punitorios</t>
  </si>
  <si>
    <t>Total</t>
  </si>
  <si>
    <t>Vep #1128346818</t>
  </si>
  <si>
    <t>Vep #1118271440</t>
  </si>
  <si>
    <t>Vep 1113125019 (intereses punitorios)</t>
  </si>
  <si>
    <t>Vep 1113126675 (intereses punitorios)</t>
  </si>
  <si>
    <t>Vep 1114501044 (honorarios representante fisco)</t>
  </si>
  <si>
    <t>Cifras sin ningun respaldo en google drive</t>
  </si>
  <si>
    <t>Cifras con respaldo de VEP en google drive</t>
  </si>
  <si>
    <t>DESCRIPCION</t>
  </si>
  <si>
    <t>Junio</t>
  </si>
  <si>
    <t>Julio</t>
  </si>
  <si>
    <t>Mayo</t>
  </si>
  <si>
    <t>Enero</t>
  </si>
  <si>
    <t>Febrero</t>
  </si>
  <si>
    <t>Abril</t>
  </si>
  <si>
    <t>Acumulado a Julio</t>
  </si>
  <si>
    <t>EXPENSAS VILLA MARIA - RUBRO OTROS</t>
  </si>
  <si>
    <t>ANALISIS DE RETENCIONES Y PAGOS A AFIP</t>
  </si>
  <si>
    <t>DATOS SEGUN LIQUIDACION MENSUAL DE EXPENSAS</t>
  </si>
  <si>
    <t>DATOS SEGUN VEPS ARCHIVADOS EN GOOGLE DRIVE</t>
  </si>
  <si>
    <t>VEP #</t>
  </si>
  <si>
    <t>FECHA</t>
  </si>
  <si>
    <t>PERIODO</t>
  </si>
  <si>
    <t>IMPUESTO</t>
  </si>
  <si>
    <t>MONTO</t>
  </si>
  <si>
    <t>MES EXPENSAS</t>
  </si>
  <si>
    <t>2023-04</t>
  </si>
  <si>
    <t>SICORE GCIAS (217)</t>
  </si>
  <si>
    <t>SICORE RET Y PERC. (767)</t>
  </si>
  <si>
    <t>Ret Art 79 Gcias (787)</t>
  </si>
  <si>
    <t>Mayo 2023</t>
  </si>
  <si>
    <t>Ret Contrib Seg Social</t>
  </si>
  <si>
    <t>Vep consolidado 1101441394 (suma de 5 subVeps)</t>
  </si>
  <si>
    <t>No indica</t>
  </si>
  <si>
    <t xml:space="preserve">Tambien esta disponible el formulario F 744 </t>
  </si>
  <si>
    <t>Tambien esta disponible el formulario F 996</t>
  </si>
  <si>
    <t>2023-05</t>
  </si>
  <si>
    <t>OTROS DETALLES</t>
  </si>
  <si>
    <t>TOTAL VEP</t>
  </si>
  <si>
    <t>Junio 2023</t>
  </si>
  <si>
    <t>2023-02</t>
  </si>
  <si>
    <t>Honorarios Rep. Fisco</t>
  </si>
  <si>
    <t>Suma de los 3 veps anteriores</t>
  </si>
  <si>
    <t>2023-06</t>
  </si>
  <si>
    <t>Julio 2023</t>
  </si>
  <si>
    <t>Intereses Punitorios. Ret Contrib Seg Soc</t>
  </si>
  <si>
    <t>Intereses Punitorios. Ret Gcias (217)</t>
  </si>
  <si>
    <t>Intereses Punitorios. SICORE Ret y Perc (767)</t>
  </si>
  <si>
    <t>1127446569 (Vep Consolidado)</t>
  </si>
  <si>
    <t>Empleador Aportes Seg Soc (301)</t>
  </si>
  <si>
    <t>Contrib Seg Soc (351)</t>
  </si>
  <si>
    <t>CUOTA 1 PLAN FACILIDADES AFIP # R712359</t>
  </si>
  <si>
    <t>Suma de los 3 ultimos veps + cuota</t>
  </si>
  <si>
    <t>PLAN FACILIDADES AFIP # R712359</t>
  </si>
  <si>
    <t>CUOTA #</t>
  </si>
  <si>
    <t>CAPITAL</t>
  </si>
  <si>
    <t>INTERES</t>
  </si>
  <si>
    <t>INT. RESARCITORIO</t>
  </si>
  <si>
    <t>VENCIMIENTO</t>
  </si>
  <si>
    <t>CERTIFICADO #</t>
  </si>
  <si>
    <t>FECHA PAGO</t>
  </si>
  <si>
    <t>INGRESO INCLUIDO EN MES</t>
  </si>
  <si>
    <t>AGENTE RETENCION</t>
  </si>
  <si>
    <t>SUJETO RETENIDO</t>
  </si>
  <si>
    <t>ORDEN PAGO</t>
  </si>
  <si>
    <t>IMPORTE</t>
  </si>
  <si>
    <t>MONTO BASE</t>
  </si>
  <si>
    <t>RETENIDO APLICADO</t>
  </si>
  <si>
    <t>COMPROBANTE ORIGEN</t>
  </si>
  <si>
    <t>FECHA COMPROBANTE</t>
  </si>
  <si>
    <t>MONTO COMPROBANTE</t>
  </si>
  <si>
    <t>MONTO PAGADO</t>
  </si>
  <si>
    <t>IMPUESTO/REGIMEN</t>
  </si>
  <si>
    <t>0003-000008484</t>
  </si>
  <si>
    <t>RETENCION GANANCIA</t>
  </si>
  <si>
    <t>Estancia Villa Maria</t>
  </si>
  <si>
    <t>Murata SA</t>
  </si>
  <si>
    <t>FA 00002-00030491</t>
  </si>
  <si>
    <t>FA 00002-00030183</t>
  </si>
  <si>
    <t>0003-000008483</t>
  </si>
  <si>
    <t>RETENCION SUSS</t>
  </si>
  <si>
    <t>0003-000008482</t>
  </si>
  <si>
    <t>RETENCION IVA</t>
  </si>
  <si>
    <t>0003-000008146</t>
  </si>
  <si>
    <t>FA 00002-00029807</t>
  </si>
  <si>
    <t>0003-000008144</t>
  </si>
  <si>
    <t>0003-000008145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</si>
</sst>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_);[Red]\(&quot;$&quot;#,##0.00\)"/>
    <numFmt numFmtId="165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0"/>
      <color rgb="FF000000"/>
      <name val="Verdana"/>
      <family val="2"/>
    </font>
    <font>
      <b/>
      <sz val="11"/>
      <color theme="1"/>
      <name val="Calibri"/>
      <family val="2"/>
      <scheme val="minor"/>
    </font>
    <font>
      <b/>
      <sz val="11"/>
      <color rgb="FF006100"/>
      <name val="Calibri"/>
      <family val="2"/>
      <scheme val="minor"/>
    </font>
    <font>
      <b/>
      <sz val="11"/>
      <color rgb="FF9C000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2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3" borderId="0" applyNumberFormat="0" applyBorder="0" applyAlignment="0" applyProtection="0"/>
  </cellStyleXfs>
  <cellXfs count="78">
    <xf numFmtId="0" fontId="0" fillId="0" borderId="0" xfId="0"/>
    <xf numFmtId="0" fontId="4" fillId="0" borderId="0" xfId="0" applyFont="1" applyAlignment="1">
      <alignment horizontal="center" wrapText="1"/>
    </xf>
    <xf numFmtId="165" fontId="4" fillId="0" borderId="0" xfId="1" applyFont="1" applyAlignment="1">
      <alignment horizontal="center" wrapText="1"/>
    </xf>
    <xf numFmtId="17" fontId="0" fillId="0" borderId="0" xfId="0" applyNumberFormat="1"/>
    <xf numFmtId="165" fontId="0" fillId="0" borderId="0" xfId="1" applyFont="1"/>
    <xf numFmtId="0" fontId="0" fillId="0" borderId="0" xfId="0" pivotButton="1"/>
    <xf numFmtId="0" fontId="0" fillId="0" borderId="0" xfId="0" applyAlignment="1">
      <alignment horizontal="left"/>
    </xf>
    <xf numFmtId="164" fontId="0" fillId="0" borderId="0" xfId="0" applyNumberFormat="1"/>
    <xf numFmtId="14" fontId="0" fillId="0" borderId="0" xfId="0" applyNumberFormat="1"/>
    <xf numFmtId="164" fontId="3" fillId="3" borderId="0" xfId="0" applyNumberFormat="1" applyFont="1" applyFill="1"/>
    <xf numFmtId="164" fontId="2" fillId="2" borderId="0" xfId="0" applyNumberFormat="1" applyFont="1" applyFill="1"/>
    <xf numFmtId="0" fontId="2" fillId="2" borderId="0" xfId="2"/>
    <xf numFmtId="0" fontId="3" fillId="3" borderId="0" xfId="3"/>
    <xf numFmtId="0" fontId="5" fillId="0" borderId="0" xfId="0" applyFont="1"/>
    <xf numFmtId="165" fontId="5" fillId="0" borderId="0" xfId="1" applyFont="1"/>
    <xf numFmtId="0" fontId="5" fillId="0" borderId="1" xfId="0" applyFont="1" applyBorder="1"/>
    <xf numFmtId="0" fontId="0" fillId="0" borderId="1" xfId="0" applyBorder="1"/>
    <xf numFmtId="165" fontId="0" fillId="0" borderId="1" xfId="1" applyFont="1" applyBorder="1"/>
    <xf numFmtId="165" fontId="2" fillId="2" borderId="1" xfId="2" applyNumberFormat="1" applyBorder="1"/>
    <xf numFmtId="165" fontId="3" fillId="3" borderId="1" xfId="3" applyNumberFormat="1" applyBorder="1"/>
    <xf numFmtId="0" fontId="0" fillId="0" borderId="3" xfId="0" applyBorder="1"/>
    <xf numFmtId="165" fontId="0" fillId="0" borderId="3" xfId="1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 applyAlignment="1">
      <alignment horizontal="center" wrapText="1"/>
    </xf>
    <xf numFmtId="0" fontId="0" fillId="0" borderId="7" xfId="0" applyBorder="1"/>
    <xf numFmtId="165" fontId="0" fillId="0" borderId="7" xfId="1" applyFont="1" applyBorder="1"/>
    <xf numFmtId="165" fontId="2" fillId="2" borderId="7" xfId="2" applyNumberFormat="1" applyBorder="1"/>
    <xf numFmtId="165" fontId="5" fillId="0" borderId="5" xfId="1" applyFont="1" applyBorder="1"/>
    <xf numFmtId="165" fontId="5" fillId="0" borderId="6" xfId="1" applyFont="1" applyBorder="1"/>
    <xf numFmtId="0" fontId="6" fillId="2" borderId="0" xfId="2" applyFont="1"/>
    <xf numFmtId="0" fontId="7" fillId="3" borderId="0" xfId="3" applyFont="1"/>
    <xf numFmtId="0" fontId="5" fillId="0" borderId="5" xfId="0" applyFont="1" applyBorder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5" fillId="0" borderId="6" xfId="0" applyFont="1" applyBorder="1"/>
    <xf numFmtId="0" fontId="0" fillId="0" borderId="0" xfId="0" applyAlignment="1">
      <alignment vertical="center" wrapText="1"/>
    </xf>
    <xf numFmtId="0" fontId="5" fillId="0" borderId="2" xfId="0" applyFont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0" xfId="0" applyAlignment="1">
      <alignment vertical="top"/>
    </xf>
    <xf numFmtId="165" fontId="5" fillId="0" borderId="0" xfId="1" applyFont="1" applyAlignment="1">
      <alignment vertical="top"/>
    </xf>
    <xf numFmtId="165" fontId="0" fillId="0" borderId="0" xfId="1" applyFont="1" applyAlignment="1">
      <alignment vertical="top"/>
    </xf>
    <xf numFmtId="0" fontId="0" fillId="0" borderId="0" xfId="0" applyAlignment="1">
      <alignment vertical="top" wrapText="1"/>
    </xf>
    <xf numFmtId="0" fontId="0" fillId="4" borderId="0" xfId="0" applyFill="1"/>
    <xf numFmtId="165" fontId="0" fillId="4" borderId="0" xfId="1" applyFont="1" applyFill="1"/>
    <xf numFmtId="0" fontId="0" fillId="4" borderId="0" xfId="0" applyFill="1" applyAlignment="1">
      <alignment vertical="center" wrapText="1"/>
    </xf>
    <xf numFmtId="0" fontId="5" fillId="0" borderId="0" xfId="0" applyFont="1" applyAlignment="1">
      <alignment horizontal="left"/>
    </xf>
    <xf numFmtId="14" fontId="5" fillId="0" borderId="0" xfId="0" applyNumberFormat="1" applyFont="1"/>
    <xf numFmtId="14" fontId="0" fillId="0" borderId="0" xfId="0" applyNumberFormat="1" applyAlignment="1">
      <alignment vertical="top"/>
    </xf>
    <xf numFmtId="165" fontId="5" fillId="0" borderId="10" xfId="1" applyFont="1" applyBorder="1"/>
    <xf numFmtId="0" fontId="5" fillId="0" borderId="10" xfId="0" applyFont="1" applyBorder="1"/>
    <xf numFmtId="0" fontId="0" fillId="0" borderId="10" xfId="0" applyBorder="1"/>
    <xf numFmtId="165" fontId="0" fillId="0" borderId="11" xfId="1" applyFont="1" applyBorder="1"/>
    <xf numFmtId="165" fontId="1" fillId="0" borderId="0" xfId="1" applyFont="1" applyAlignment="1">
      <alignment vertical="top"/>
    </xf>
    <xf numFmtId="165" fontId="1" fillId="0" borderId="0" xfId="1" applyFont="1"/>
    <xf numFmtId="165" fontId="5" fillId="0" borderId="0" xfId="0" applyNumberFormat="1" applyFont="1"/>
    <xf numFmtId="165" fontId="0" fillId="0" borderId="13" xfId="1" applyFont="1" applyBorder="1"/>
    <xf numFmtId="14" fontId="0" fillId="0" borderId="14" xfId="0" applyNumberFormat="1" applyBorder="1"/>
    <xf numFmtId="165" fontId="0" fillId="0" borderId="16" xfId="1" applyFont="1" applyBorder="1"/>
    <xf numFmtId="14" fontId="0" fillId="0" borderId="17" xfId="0" applyNumberFormat="1" applyBorder="1"/>
    <xf numFmtId="165" fontId="0" fillId="0" borderId="0" xfId="1" applyFont="1" applyBorder="1"/>
    <xf numFmtId="14" fontId="0" fillId="0" borderId="19" xfId="0" applyNumberFormat="1" applyBorder="1"/>
    <xf numFmtId="0" fontId="0" fillId="0" borderId="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4" xfId="0" applyBorder="1"/>
    <xf numFmtId="0" fontId="0" fillId="0" borderId="15" xfId="0" applyBorder="1" applyAlignment="1">
      <alignment horizontal="left"/>
    </xf>
    <xf numFmtId="0" fontId="0" fillId="0" borderId="17" xfId="0" applyBorder="1"/>
    <xf numFmtId="0" fontId="0" fillId="0" borderId="0" xfId="0" quotePrefix="1"/>
    <xf numFmtId="0" fontId="0" fillId="0" borderId="0" xfId="0" applyAlignment="1">
      <alignment horizontal="center" wrapText="1"/>
    </xf>
    <xf numFmtId="0" fontId="0" fillId="0" borderId="0" xfId="0" applyAlignment="1">
      <alignment horizontal="left" vertical="top" wrapText="1"/>
    </xf>
    <xf numFmtId="0" fontId="0" fillId="0" borderId="18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0" fillId="0" borderId="0" xfId="0" applyAlignment="1">
      <alignment horizontal="center" vertical="center" wrapText="1"/>
    </xf>
  </cellXfs>
  <cellStyles count="4">
    <cellStyle name="Bueno" xfId="2" builtinId="26"/>
    <cellStyle name="Incorrecto" xfId="3" builtinId="27"/>
    <cellStyle name="Moneda" xfId="1" builtinId="4"/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family val="2"/>
        <scheme val="minor"/>
      </font>
      <fill>
        <patternFill patternType="solid">
          <fgColor indexed="65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6100"/>
        <name val="Calibri"/>
        <family val="2"/>
        <scheme val="minor"/>
      </font>
      <fill>
        <patternFill patternType="solid">
          <fgColor indexed="65"/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6100"/>
        <name val="Calibri"/>
        <family val="2"/>
        <scheme val="minor"/>
      </font>
      <fill>
        <patternFill patternType="solid">
          <fgColor indexed="65"/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6100"/>
        <name val="Calibri"/>
        <family val="2"/>
        <scheme val="minor"/>
      </font>
      <fill>
        <patternFill patternType="solid">
          <fgColor indexed="65"/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6100"/>
        <name val="Calibri"/>
        <family val="2"/>
        <scheme val="minor"/>
      </font>
      <fill>
        <patternFill patternType="solid">
          <fgColor indexed="65"/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6100"/>
        <name val="Calibri"/>
        <family val="2"/>
        <scheme val="minor"/>
      </font>
      <fill>
        <patternFill patternType="solid">
          <fgColor indexed="65"/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family val="2"/>
        <scheme val="minor"/>
      </font>
      <fill>
        <patternFill patternType="solid">
          <fgColor indexed="65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6100"/>
        <name val="Calibri"/>
        <family val="2"/>
        <scheme val="minor"/>
      </font>
      <fill>
        <patternFill patternType="solid">
          <fgColor indexed="65"/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6100"/>
        <name val="Calibri"/>
        <family val="2"/>
        <scheme val="minor"/>
      </font>
      <fill>
        <patternFill patternType="solid">
          <fgColor indexed="65"/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6100"/>
        <name val="Calibri"/>
        <family val="2"/>
        <scheme val="minor"/>
      </font>
      <fill>
        <patternFill patternType="solid">
          <fgColor indexed="65"/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6100"/>
        <name val="Calibri"/>
        <family val="2"/>
        <scheme val="minor"/>
      </font>
      <fill>
        <patternFill patternType="solid">
          <fgColor indexed="65"/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Calibri"/>
        <family val="2"/>
        <scheme val="minor"/>
      </font>
      <fill>
        <patternFill patternType="solid">
          <fgColor indexed="65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952500</xdr:colOff>
      <xdr:row>6</xdr:row>
      <xdr:rowOff>104775</xdr:rowOff>
    </xdr:from>
    <xdr:to>
      <xdr:col>6</xdr:col>
      <xdr:colOff>742950</xdr:colOff>
      <xdr:row>63</xdr:row>
      <xdr:rowOff>66675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631B391B-D787-5C5A-067D-294E40FB9A48}"/>
            </a:ext>
          </a:extLst>
        </xdr:cNvPr>
        <xdr:cNvCxnSpPr/>
      </xdr:nvCxnSpPr>
      <xdr:spPr>
        <a:xfrm flipH="1">
          <a:off x="8248650" y="1571625"/>
          <a:ext cx="771525" cy="11525250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295275</xdr:colOff>
      <xdr:row>6</xdr:row>
      <xdr:rowOff>152400</xdr:rowOff>
    </xdr:from>
    <xdr:to>
      <xdr:col>5</xdr:col>
      <xdr:colOff>331470</xdr:colOff>
      <xdr:row>43</xdr:row>
      <xdr:rowOff>95250</xdr:rowOff>
    </xdr:to>
    <xdr:cxnSp macro="">
      <xdr:nvCxnSpPr>
        <xdr:cNvPr id="9" name="Straight Arrow Connector 8">
          <a:extLst>
            <a:ext uri="{FF2B5EF4-FFF2-40B4-BE49-F238E27FC236}">
              <a16:creationId xmlns:a16="http://schemas.microsoft.com/office/drawing/2014/main" id="{11885A4F-D869-A43F-6847-07035F3A4DD9}"/>
            </a:ext>
          </a:extLst>
        </xdr:cNvPr>
        <xdr:cNvCxnSpPr/>
      </xdr:nvCxnSpPr>
      <xdr:spPr>
        <a:xfrm flipH="1">
          <a:off x="7591425" y="1619250"/>
          <a:ext cx="36195" cy="7839075"/>
        </a:xfrm>
        <a:prstGeom prst="straightConnector1">
          <a:avLst/>
        </a:prstGeom>
        <a:ln>
          <a:tailEnd type="triangle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audia valotta" refreshedDate="45157.78365474537" createdVersion="8" refreshedVersion="8" minRefreshableVersion="3" recordCount="105" xr:uid="{62A268F4-61F3-487F-A08C-ACB8A10370F8}">
  <cacheSource type="worksheet">
    <worksheetSource ref="A3:I108" sheet="DATOS EXPENSAS"/>
  </cacheSource>
  <cacheFields count="11">
    <cacheField name="PERIODO EXPENSA" numFmtId="17">
      <sharedItems containsSemiMixedTypes="0" containsNonDate="0" containsDate="1" containsString="0" minDate="2023-01-01T00:00:00" maxDate="2023-07-02T00:00:00" count="7">
        <d v="2023-06-01T00:00:00"/>
        <d v="2023-05-01T00:00:00"/>
        <d v="2023-04-01T00:00:00"/>
        <d v="2023-03-01T00:00:00"/>
        <d v="2023-02-01T00:00:00"/>
        <d v="2023-01-01T00:00:00"/>
        <d v="2023-07-01T00:00:00"/>
      </sharedItems>
      <fieldGroup par="10"/>
    </cacheField>
    <cacheField name="RUBRO" numFmtId="0">
      <sharedItems/>
    </cacheField>
    <cacheField name="NOMBRE PROVEEDOR Y DETALLES" numFmtId="0">
      <sharedItems count="62">
        <s v="Retencion SIRE a MURATA SA - Otros Nº n/a"/>
        <s v="Retenciones SICORE - Otros Nº n/a"/>
        <s v="CERVETTI S.A. - CUIT 30-70975022-0 - Combustible policia - Factura B Nº 00016-00059264"/>
        <s v="COMBUSTIBLES CANNING SA - CUIT 30-71506873-3 - Combustible_x000a_policia - Ticket Nº 00015-00033798"/>
        <s v="ARBA PLAN DE PAGOS PTDA. 13994 (58%) - Otros Nº n/a"/>
        <s v="Pago AFIP - Otros Nº n/a"/>
        <s v="ARBA PLAN DE PAGOS PTDA. 13997 (58%) - Otros Nº n/a"/>
        <s v="ARBA PLAN DE PAGOS PTDA. 13984 (58%) - Otros Nº n/a"/>
        <s v="ARBA PLAN DE PAGOS PTDA. 14001 (58%) - Otros Nº n/a"/>
        <s v="ARBA INMOBILIARIO COMPLEMENTARIO (58%) - Otros Nº n/a"/>
        <s v="ARBA PLAN DE PAGOS PTDA. 078799-8 (58%) - Otros Nº n/a"/>
        <s v="PROVISIÓN DE ROPA DE INVIERNO PARA EL PERSONAL - Periodo_x000a_Junio/2023 - Otros Nº N/A"/>
        <s v="Pago AFIP - Periodo Junio/2023 - Otros Nº n/a"/>
        <s v="SOC DE HECHO ACAPULCO DE ALONSO PAREDES JOSE Y ALONSO PAREDES FRANCISCO ROBERTO - CUIT 30-58643828-6 - Combustible_x000a_policia - Ticket Nº 00038-00027625"/>
        <s v="SOC DE HECHO ACAPULCO DE ALONSO PAREDES JOSE Y ALONSO PAREDES FRANCISCO ROBERTO - CUIT 30-58643828-6 - Combustible_x000a_policia - Ticket Nº 00038-00027462"/>
        <s v="Retenciones Seguridad Social s/FC de Celma - Otros Nº n/a"/>
        <s v="Pago AFIP - Periodo Mayo/2023 - Otros Nº n/a"/>
        <s v="COTO CENTRO INTEGRAL DE COMERCIALIZACION SOCIEDAD ANONIMA -_x000a_CUIT 30-54808315-6 - Monitor para la guardia de seguridad - Factura B Nº 02171-01664910 - OP 00001074"/>
        <s v="CENCOSUD S A - CUIT 30-59036076-3 - Felpudo para la entrada del House de Golf - Factura A Nº 14135-00000423 - OP 00001073"/>
        <s v="JORGE VICENTE - CUIT 20-11647272-5 - Copia de llaves - Factura B Nº 00001-00002408 - OP 00001045"/>
        <s v="DORA MONICA MASTROLIA - CUIT 27-16402197-7 - Servicio de envio por termotanques - Factura C Nº 00002-00000889 - OP 00001031"/>
        <s v="AUGUSTO CARLOS CORSINI - CUIT 23-25878905-9 - Servicio de buffet - Factura C Nº 00001-00000832 - OP 00001012"/>
        <s v="Chip claro - Otros Nº n/a"/>
        <s v="CONSEJO PROFESIONAL DE CIENCIAS ECONOMICAS DE LA CIUDAD AUTONOMA_x000a_DE BUENOS AIRES - CUIT 33-54666366-9 - Legalización balance 2022 - Otros Nº n/a"/>
        <s v="Pago AFIP - Periodo Abril/2023 - Otros Nº n/a"/>
        <s v="ARBA PLAN DE PAGOS PTDA. 13994 (58%) - Ticket Nº n/a"/>
        <s v="CERVETTI S.A. - CUIT 30-70975022-0 - Combustible policia - Factura B Nº 00018-00009891 - OP 00001015"/>
        <s v="DEHEZA SOCIEDAD ANONIMA INDUSTRIAL COMERCIAL FINANCIERA_x000a_INMOBILIARIA - CUIT 30-51618667-0 - Combustible policia - Factura B Nº 02043-00966524 - OP 00001014"/>
        <s v="ZHENYU CHEN - CUIT 20-94426597-0 - Bebidas para reunion - Factura B Nº 00011-00000537 - OP 00001006"/>
        <s v="FERNANDO MATIAS SOLLA - CUIT 20-34505445-7 - Buffet 22/04 - Factura B Nº 00007-00016289 - OP 00001007"/>
        <s v="HENDEL HOGAR S A - CUIT 30-70727015-9 - Celular para intendencia - Factura A Nº 00229-00000028 - OP 00001000"/>
        <s v="RICARDO AMARILLA ESTIGARRIBIA - CUIT 20-92809991-2 - Copia de llaves - Factura C Nº 00002-00000741 - OP 00000996"/>
        <s v="GISELE DAIANA RUFFINELLI D ANDREA - CUIT 27-31617487-1 - Ropa de trabajo - Factura A Nº 00004-00010946 - OP 00000946"/>
        <s v="LABELLAMARIA INES - CUIT 27-17043668-2 - Planos - Factura C Nº 00001-00000005 - OP 00000945"/>
        <s v="ISRAEL FELER SOCIEDAD ANONIMA - CUIT 30-70809951-8 - Ropa de trabajo_x000a_guardavidas - Factura A Nº 00171-00001840 - OP 00000927"/>
        <s v="SOC DE HECHO ACAPULCO DE ALONSO PAREDES JOSE Y ALONSO PAREDES_x000a_FRANCISCO ROBERTO - CUIT 30-58643828-6 - Combustible policia - Ticket Nº 00038-00023674 - OP 00000931"/>
        <s v="CERVETTI S.A. - CUIT 30-70975022-0 - Combustible policia - Factura B Nº 00018-00006579 - OP 00000932"/>
        <s v="DIGITAL SALES - CUIT 30-71733401-5 - Impresora para la guardia de seguridad - Factura A Nº 00001-00004956 - OP 00000889"/>
        <s v="ARBA PLAN DE PAGOS PTDA. 130-078799-8 (58%) - Otros Nº n/a"/>
        <s v="AFIP - Otros Nº n/a"/>
        <s v="GISELE DAIANA RUFFINELLI D ANDREA - CUIT 27-31617487-1 - Ropa de trabajo - Factura A Nº 00004-00010621 - OP 00000886"/>
        <s v="LACABANNEJUAN DANIEL - CUIT 20-31723299-4 - Envio - Factura C Nº 00001-00001176 - OP 00000867"/>
        <s v="Retenciones s/FC de Celma - Otros Nº n/a"/>
        <s v="CERVETTI S.A. - CUIT 30-70975022-0 - Combustible policia - Factura B Nº 00016-00026526 - OP 00000825"/>
        <s v="CERVETTI S.A. - CUIT 30-70975022-0 - Combustible policia - Factura B Nº 00016-00026527 - OP 00000825"/>
        <s v="Pago AFIP - Periodo Enero/2023 - Otros Nº n/a"/>
        <s v="CAGICIR SRL - CUIT 30-71521298-2 - Griferia monocomando para el house deportivo - Nota de crédito Nº 00003-00000169 - OP 00000829"/>
        <s v="AUGUSTO CARLOS CORSINI - CUIT 23-25878905-9 - Servicio de buffet - Factura C Nº 00001-00000811 - OP 00000818"/>
        <s v="CAGICIR SRL - CUIT 30-71521298-2 - Griferia monocomando para el house deportivo - Factura A Nº 00003-00002372 - OP 00000829"/>
        <s v="MAGRONE FRANCESCO MAGRONE NATALIA E Y MAGRONE PABLO H A - CUIT_x000a_30-71654420-2 - Saldo trabajo de marmoleria en House Deportivo - Factura A Nº 00001-00000457 - OP 00000789"/>
        <s v="CAGICIR SRL - CUIT 30-71521298-2 - Insumos para la colocacion de la griferia del house deportivo - Factura A Nº 00003-00002375 - OP 00000830"/>
        <s v="JUANA KARINA SERRANO - CUIT 27-24353505-6 - Ferreteria - insumos para pintar carteles señaladores de calle - Ticket Nº 00003-0002275 - OP 00000835"/>
        <s v="ARIEL ALEJANDRO GANDOLFO - CUIT 20-23866810-8 - Cerraduras house de Golf_x000a_- Factura C Nº 00002-00000233 - OP 00000841"/>
        <s v="GISELE DAIANA RUFFINELLI D ANDREA - CUIT 27-31617487-1 - (2)_x000a_Pantalon cargo con bolsillo - Ropa de personal de mantenimiento - Factura A Nº 00004-00011817"/>
        <s v="GISELE DAIANA RUFFINELLI D ANDREA - CUIT 27-31617487-1 -_x000a_Pantalon cargo ombu - Factura A Nº 00004-00011857"/>
        <s v="ARBA PLAN DE PAGOS PTDA. 13997 (58%) - Ticket Nº n/a"/>
        <s v="Retencion SIRE - Otros Nº n/a"/>
        <s v="GISELE DAIANA RUFFINELLI D ANDREA - CUIT 27-31617487-1 -_x000a_Pantalon cargo ombu - Factura A Nº 00004-00011926"/>
        <s v="Servicio de buffet - Atención a propietarios reunión CDA - Otros Nº n/a"/>
        <s v="NICOLAS ADRIAN CALVIÑO - CUIT 20-30886285-3 - Seña 50% ropa_x000a_del personal - Otros Nº n/a"/>
        <s v="Ajuste Provisión ropa de invierno para el personal Conf. Liquidación 6-2023 - Periodo Julio/2023 - Otros Nº Ajuste"/>
        <s v="Pagos AFIP Debito Automatico - Otros Nº n/a"/>
      </sharedItems>
    </cacheField>
    <cacheField name="EXPENSAS A" numFmtId="165">
      <sharedItems containsMixedTypes="1" containsNumber="1" minValue="-880000" maxValue="807329.67"/>
    </cacheField>
    <cacheField name="EXPENSAS B" numFmtId="165">
      <sharedItems containsString="0" containsBlank="1" containsNumber="1" minValue="-220000" maxValue="201832.42"/>
    </cacheField>
    <cacheField name="CORTE PASTO" numFmtId="165">
      <sharedItems containsSemiMixedTypes="0" containsString="0" containsNumber="1" containsInteger="1" minValue="0" maxValue="0"/>
    </cacheField>
    <cacheField name="ARBA" numFmtId="165">
      <sharedItems containsSemiMixedTypes="0" containsString="0" containsNumber="1" minValue="0" maxValue="298586.40999999997"/>
    </cacheField>
    <cacheField name="ARBA FORM 903" numFmtId="165">
      <sharedItems containsSemiMixedTypes="0" containsString="0" containsNumber="1" minValue="0" maxValue="160777.29999999999"/>
    </cacheField>
    <cacheField name="TOTAL" numFmtId="165">
      <sharedItems containsSemiMixedTypes="0" containsString="0" containsNumber="1" minValue="-1100000" maxValue="1100000"/>
    </cacheField>
    <cacheField name="Days (PERIODO EXPENSA)" numFmtId="0" databaseField="0">
      <fieldGroup base="0">
        <rangePr groupBy="days" startDate="2023-01-01T00:00:00" endDate="2023-07-02T00:00:00"/>
        <groupItems count="368">
          <s v="&lt;1/1/2023"/>
          <s v="1-Jan"/>
          <s v="2-Jan"/>
          <s v="3-Jan"/>
          <s v="4-Jan"/>
          <s v="5-Jan"/>
          <s v="6-Jan"/>
          <s v="7-Jan"/>
          <s v="8-Jan"/>
          <s v="9-Jan"/>
          <s v="10-Jan"/>
          <s v="11-Jan"/>
          <s v="12-Jan"/>
          <s v="13-Jan"/>
          <s v="14-Jan"/>
          <s v="15-Jan"/>
          <s v="16-Jan"/>
          <s v="17-Jan"/>
          <s v="18-Jan"/>
          <s v="19-Jan"/>
          <s v="20-Jan"/>
          <s v="21-Jan"/>
          <s v="22-Jan"/>
          <s v="23-Jan"/>
          <s v="24-Jan"/>
          <s v="25-Jan"/>
          <s v="26-Jan"/>
          <s v="27-Jan"/>
          <s v="28-Jan"/>
          <s v="29-Jan"/>
          <s v="30-Jan"/>
          <s v="31-Jan"/>
          <s v="1-Feb"/>
          <s v="2-Feb"/>
          <s v="3-Feb"/>
          <s v="4-Feb"/>
          <s v="5-Feb"/>
          <s v="6-Feb"/>
          <s v="7-Feb"/>
          <s v="8-Feb"/>
          <s v="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1-Mar"/>
          <s v="2-Mar"/>
          <s v="3-Mar"/>
          <s v="4-Mar"/>
          <s v="5-Mar"/>
          <s v="6-Mar"/>
          <s v="7-Mar"/>
          <s v="8-Mar"/>
          <s v="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1-Apr"/>
          <s v="2-Apr"/>
          <s v="3-Apr"/>
          <s v="4-Apr"/>
          <s v="5-Apr"/>
          <s v="6-Apr"/>
          <s v="7-Apr"/>
          <s v="8-Apr"/>
          <s v="9-Apr"/>
          <s v="10-Apr"/>
          <s v="11-Apr"/>
          <s v="12-Apr"/>
          <s v="13-Apr"/>
          <s v="14-Apr"/>
          <s v="15-Apr"/>
          <s v="16-Apr"/>
          <s v="17-Apr"/>
          <s v="18-Apr"/>
          <s v="19-Apr"/>
          <s v="20-Apr"/>
          <s v="21-Apr"/>
          <s v="22-Apr"/>
          <s v="23-Apr"/>
          <s v="24-Apr"/>
          <s v="25-Apr"/>
          <s v="26-Apr"/>
          <s v="27-Apr"/>
          <s v="28-Apr"/>
          <s v="29-Apr"/>
          <s v="30-Apr"/>
          <s v="1-May"/>
          <s v="2-May"/>
          <s v="3-May"/>
          <s v="4-May"/>
          <s v="5-May"/>
          <s v="6-May"/>
          <s v="7-May"/>
          <s v="8-May"/>
          <s v="9-May"/>
          <s v="10-May"/>
          <s v="11-May"/>
          <s v="12-May"/>
          <s v="13-May"/>
          <s v="14-May"/>
          <s v="15-May"/>
          <s v="16-May"/>
          <s v="17-May"/>
          <s v="18-May"/>
          <s v="19-May"/>
          <s v="20-May"/>
          <s v="21-May"/>
          <s v="22-May"/>
          <s v="23-May"/>
          <s v="24-May"/>
          <s v="25-May"/>
          <s v="26-May"/>
          <s v="27-May"/>
          <s v="28-May"/>
          <s v="29-May"/>
          <s v="30-May"/>
          <s v="31-May"/>
          <s v="1-Jun"/>
          <s v="2-Jun"/>
          <s v="3-Jun"/>
          <s v="4-Jun"/>
          <s v="5-Jun"/>
          <s v="6-Jun"/>
          <s v="7-Jun"/>
          <s v="8-Jun"/>
          <s v="9-Jun"/>
          <s v="10-Jun"/>
          <s v="11-Jun"/>
          <s v="12-Jun"/>
          <s v="13-Jun"/>
          <s v="14-Jun"/>
          <s v="15-Jun"/>
          <s v="16-Jun"/>
          <s v="17-Jun"/>
          <s v="18-Jun"/>
          <s v="19-Jun"/>
          <s v="20-Jun"/>
          <s v="21-Jun"/>
          <s v="22-Jun"/>
          <s v="23-Jun"/>
          <s v="24-Jun"/>
          <s v="25-Jun"/>
          <s v="26-Jun"/>
          <s v="27-Jun"/>
          <s v="28-Jun"/>
          <s v="29-Jun"/>
          <s v="30-Jun"/>
          <s v="1-Jul"/>
          <s v="2-Jul"/>
          <s v="3-Jul"/>
          <s v="4-Jul"/>
          <s v="5-Jul"/>
          <s v="6-Jul"/>
          <s v="7-Jul"/>
          <s v="8-Jul"/>
          <s v="9-Jul"/>
          <s v="10-Jul"/>
          <s v="11-Jul"/>
          <s v="12-Jul"/>
          <s v="13-Jul"/>
          <s v="14-Jul"/>
          <s v="15-Jul"/>
          <s v="16-Jul"/>
          <s v="17-Jul"/>
          <s v="18-Jul"/>
          <s v="19-Jul"/>
          <s v="20-Jul"/>
          <s v="21-Jul"/>
          <s v="22-Jul"/>
          <s v="23-Jul"/>
          <s v="24-Jul"/>
          <s v="25-Jul"/>
          <s v="26-Jul"/>
          <s v="27-Jul"/>
          <s v="28-Jul"/>
          <s v="29-Jul"/>
          <s v="30-Jul"/>
          <s v="31-Jul"/>
          <s v="1-Aug"/>
          <s v="2-Aug"/>
          <s v="3-Aug"/>
          <s v="4-Aug"/>
          <s v="5-Aug"/>
          <s v="6-Aug"/>
          <s v="7-Aug"/>
          <s v="8-Aug"/>
          <s v="9-Aug"/>
          <s v="10-Aug"/>
          <s v="11-Aug"/>
          <s v="12-Aug"/>
          <s v="13-Aug"/>
          <s v="14-Aug"/>
          <s v="15-Aug"/>
          <s v="16-Aug"/>
          <s v="17-Aug"/>
          <s v="18-Aug"/>
          <s v="19-Aug"/>
          <s v="20-Aug"/>
          <s v="21-Aug"/>
          <s v="22-Aug"/>
          <s v="23-Aug"/>
          <s v="24-Aug"/>
          <s v="25-Aug"/>
          <s v="26-Aug"/>
          <s v="27-Aug"/>
          <s v="28-Aug"/>
          <s v="29-Aug"/>
          <s v="30-Aug"/>
          <s v="31-Aug"/>
          <s v="1-Sep"/>
          <s v="2-Sep"/>
          <s v="3-Sep"/>
          <s v="4-Sep"/>
          <s v="5-Sep"/>
          <s v="6-Sep"/>
          <s v="7-Sep"/>
          <s v="8-Sep"/>
          <s v="9-Sep"/>
          <s v="10-Sep"/>
          <s v="11-Sep"/>
          <s v="12-Sep"/>
          <s v="13-Sep"/>
          <s v="14-Sep"/>
          <s v="15-Sep"/>
          <s v="16-Sep"/>
          <s v="17-Sep"/>
          <s v="18-Sep"/>
          <s v="19-Sep"/>
          <s v="20-Sep"/>
          <s v="21-Sep"/>
          <s v="22-Sep"/>
          <s v="23-Sep"/>
          <s v="24-Sep"/>
          <s v="25-Sep"/>
          <s v="26-Sep"/>
          <s v="27-Sep"/>
          <s v="28-Sep"/>
          <s v="29-Sep"/>
          <s v="30-Sep"/>
          <s v="1-Oct"/>
          <s v="2-Oct"/>
          <s v="3-Oct"/>
          <s v="4-Oct"/>
          <s v="5-Oct"/>
          <s v="6-Oct"/>
          <s v="7-Oct"/>
          <s v="8-Oct"/>
          <s v="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1-Nov"/>
          <s v="2-Nov"/>
          <s v="3-Nov"/>
          <s v="4-Nov"/>
          <s v="5-Nov"/>
          <s v="6-Nov"/>
          <s v="7-Nov"/>
          <s v="8-Nov"/>
          <s v="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1-Dec"/>
          <s v="2-Dec"/>
          <s v="3-Dec"/>
          <s v="4-Dec"/>
          <s v="5-Dec"/>
          <s v="6-Dec"/>
          <s v="7-Dec"/>
          <s v="8-Dec"/>
          <s v="9-Dec"/>
          <s v="10-Dec"/>
          <s v="11-Dec"/>
          <s v="12-Dec"/>
          <s v="13-Dec"/>
          <s v="14-Dec"/>
          <s v="15-Dec"/>
          <s v="16-Dec"/>
          <s v="17-Dec"/>
          <s v="18-Dec"/>
          <s v="19-Dec"/>
          <s v="20-Dec"/>
          <s v="21-Dec"/>
          <s v="22-Dec"/>
          <s v="23-Dec"/>
          <s v="24-Dec"/>
          <s v="25-Dec"/>
          <s v="26-Dec"/>
          <s v="27-Dec"/>
          <s v="28-Dec"/>
          <s v="29-Dec"/>
          <s v="30-Dec"/>
          <s v="31-Dec"/>
          <s v="&gt;7/2/2023"/>
        </groupItems>
      </fieldGroup>
    </cacheField>
    <cacheField name="Months (PERIODO EXPENSA)" numFmtId="0" databaseField="0">
      <fieldGroup base="0">
        <rangePr groupBy="months" startDate="2023-01-01T00:00:00" endDate="2023-07-02T00:00:00"/>
        <groupItems count="14">
          <s v="&lt;1/1/2023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7/2/2023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5">
  <r>
    <x v="0"/>
    <s v="OTROS"/>
    <x v="0"/>
    <n v="364512.67"/>
    <n v="91128.17"/>
    <n v="0"/>
    <n v="0"/>
    <n v="0"/>
    <n v="455640.84"/>
  </r>
  <r>
    <x v="0"/>
    <s v="OTROS"/>
    <x v="1"/>
    <n v="807329.67"/>
    <n v="201832.42"/>
    <n v="0"/>
    <n v="0"/>
    <n v="0"/>
    <n v="1009162.09"/>
  </r>
  <r>
    <x v="0"/>
    <s v="OTROS"/>
    <x v="2"/>
    <n v="3999.92"/>
    <n v="999.98"/>
    <n v="0"/>
    <n v="0"/>
    <n v="0"/>
    <n v="4999.8999999999996"/>
  </r>
  <r>
    <x v="0"/>
    <s v="OTROS"/>
    <x v="3"/>
    <n v="4000"/>
    <n v="1000"/>
    <n v="0"/>
    <n v="0"/>
    <n v="0"/>
    <n v="5000"/>
  </r>
  <r>
    <x v="0"/>
    <s v="OTROS"/>
    <x v="4"/>
    <n v="0"/>
    <n v="0"/>
    <n v="0"/>
    <n v="227403.9"/>
    <n v="92883.29"/>
    <n v="320287.19"/>
  </r>
  <r>
    <x v="0"/>
    <s v="OTROS"/>
    <x v="5"/>
    <n v="8281.07"/>
    <n v="2070.27"/>
    <n v="0"/>
    <n v="0"/>
    <n v="0"/>
    <n v="10351.34"/>
  </r>
  <r>
    <x v="0"/>
    <s v="OTROS"/>
    <x v="6"/>
    <n v="0"/>
    <n v="0"/>
    <n v="0"/>
    <n v="119880.17"/>
    <n v="48965.14"/>
    <n v="168845.31"/>
  </r>
  <r>
    <x v="0"/>
    <s v="OTROS"/>
    <x v="7"/>
    <n v="0"/>
    <n v="0"/>
    <n v="0"/>
    <n v="118854.38"/>
    <n v="48546.15"/>
    <n v="167400.53"/>
  </r>
  <r>
    <x v="0"/>
    <s v="OTROS"/>
    <x v="5"/>
    <n v="13534.98"/>
    <n v="3383.74"/>
    <n v="0"/>
    <n v="0"/>
    <n v="0"/>
    <n v="16918.72"/>
  </r>
  <r>
    <x v="0"/>
    <s v="OTROS"/>
    <x v="8"/>
    <n v="0"/>
    <n v="0"/>
    <n v="0"/>
    <n v="62978.34"/>
    <n v="25723.55"/>
    <n v="88701.89"/>
  </r>
  <r>
    <x v="0"/>
    <s v="OTROS"/>
    <x v="9"/>
    <n v="0"/>
    <n v="0"/>
    <n v="0"/>
    <n v="10300.77"/>
    <n v="4207.3500000000004"/>
    <n v="14508.12"/>
  </r>
  <r>
    <x v="0"/>
    <s v="OTROS"/>
    <x v="10"/>
    <n v="0"/>
    <n v="0"/>
    <n v="0"/>
    <n v="4974.09"/>
    <n v="2031.67"/>
    <n v="7005.76"/>
  </r>
  <r>
    <x v="0"/>
    <s v="OTROS"/>
    <x v="11"/>
    <s v="880000.00  220000.00"/>
    <m/>
    <n v="0"/>
    <n v="0"/>
    <n v="0"/>
    <n v="1100000"/>
  </r>
  <r>
    <x v="0"/>
    <s v="OTROS"/>
    <x v="12"/>
    <s v="200292.98    50073.25"/>
    <m/>
    <n v="0"/>
    <n v="0"/>
    <n v="0"/>
    <n v="250366.23"/>
  </r>
  <r>
    <x v="0"/>
    <s v="OTROS"/>
    <x v="5"/>
    <s v="17760.66      4440.17"/>
    <m/>
    <n v="0"/>
    <n v="0"/>
    <n v="0"/>
    <n v="22200.83"/>
  </r>
  <r>
    <x v="1"/>
    <s v="OTROS"/>
    <x v="1"/>
    <n v="610380.74"/>
    <n v="152595.19"/>
    <n v="0"/>
    <n v="0"/>
    <n v="0"/>
    <n v="762975.93"/>
  </r>
  <r>
    <x v="1"/>
    <s v="OTROS"/>
    <x v="0"/>
    <n v="253451.51999999999"/>
    <n v="63362.879999999997"/>
    <n v="0"/>
    <n v="0"/>
    <n v="0"/>
    <n v="316814.40000000002"/>
  </r>
  <r>
    <x v="1"/>
    <s v="OTROS"/>
    <x v="13"/>
    <n v="4000"/>
    <n v="1000"/>
    <n v="0"/>
    <n v="0"/>
    <n v="0"/>
    <n v="5000"/>
  </r>
  <r>
    <x v="1"/>
    <s v="OTROS"/>
    <x v="14"/>
    <n v="4000"/>
    <n v="1000"/>
    <n v="0"/>
    <n v="0"/>
    <n v="0"/>
    <n v="5000"/>
  </r>
  <r>
    <x v="1"/>
    <s v="OTROS"/>
    <x v="15"/>
    <n v="487203.04"/>
    <n v="121800.76"/>
    <n v="0"/>
    <n v="0"/>
    <n v="0"/>
    <n v="609003.80000000005"/>
  </r>
  <r>
    <x v="1"/>
    <s v="OTROS"/>
    <x v="6"/>
    <n v="0"/>
    <n v="0"/>
    <n v="0"/>
    <n v="119880.17"/>
    <n v="48965.14"/>
    <n v="168845.31"/>
  </r>
  <r>
    <x v="1"/>
    <s v="OTROS"/>
    <x v="4"/>
    <n v="0"/>
    <n v="0"/>
    <n v="0"/>
    <n v="227403.9"/>
    <n v="92883.29"/>
    <n v="320287.19"/>
  </r>
  <r>
    <x v="1"/>
    <s v="OTROS"/>
    <x v="7"/>
    <n v="0"/>
    <n v="0"/>
    <n v="0"/>
    <n v="118854.38"/>
    <n v="48546.15"/>
    <n v="167400.53"/>
  </r>
  <r>
    <x v="1"/>
    <s v="OTROS"/>
    <x v="8"/>
    <n v="0"/>
    <n v="0"/>
    <n v="0"/>
    <n v="62978.34"/>
    <n v="25723.55"/>
    <n v="88701.89"/>
  </r>
  <r>
    <x v="1"/>
    <s v="OTROS"/>
    <x v="10"/>
    <n v="0"/>
    <n v="0"/>
    <n v="0"/>
    <n v="4974.09"/>
    <n v="2031.67"/>
    <n v="7005.76"/>
  </r>
  <r>
    <x v="1"/>
    <s v="OTROS"/>
    <x v="9"/>
    <n v="0"/>
    <n v="0"/>
    <n v="0"/>
    <n v="10300.77"/>
    <n v="4207.3500000000004"/>
    <n v="14508.12"/>
  </r>
  <r>
    <x v="1"/>
    <s v="OTROS"/>
    <x v="16"/>
    <n v="200803.11"/>
    <n v="50200.78"/>
    <n v="0"/>
    <n v="0"/>
    <n v="0"/>
    <n v="251003.89"/>
  </r>
  <r>
    <x v="1"/>
    <s v="OTROS"/>
    <x v="17"/>
    <n v="34199.4"/>
    <n v="8549.85"/>
    <n v="0"/>
    <n v="0"/>
    <n v="0"/>
    <n v="42749.25"/>
  </r>
  <r>
    <x v="1"/>
    <s v="OTROS"/>
    <x v="18"/>
    <n v="6927.6"/>
    <n v="1731.9"/>
    <n v="0"/>
    <n v="0"/>
    <n v="0"/>
    <n v="8659.5"/>
  </r>
  <r>
    <x v="1"/>
    <s v="OTROS"/>
    <x v="19"/>
    <n v="960"/>
    <n v="240"/>
    <n v="0"/>
    <n v="0"/>
    <n v="0"/>
    <n v="1200"/>
  </r>
  <r>
    <x v="1"/>
    <s v="OTROS"/>
    <x v="20"/>
    <n v="7500"/>
    <n v="0"/>
    <n v="0"/>
    <n v="0"/>
    <n v="0"/>
    <n v="7500"/>
  </r>
  <r>
    <x v="1"/>
    <s v="OTROS"/>
    <x v="21"/>
    <n v="10600"/>
    <n v="2650"/>
    <n v="0"/>
    <n v="0"/>
    <n v="0"/>
    <n v="13250"/>
  </r>
  <r>
    <x v="2"/>
    <s v="OTROS"/>
    <x v="22"/>
    <n v="450"/>
    <n v="0"/>
    <n v="0"/>
    <n v="0"/>
    <n v="0"/>
    <n v="450"/>
  </r>
  <r>
    <x v="2"/>
    <s v="OTROS"/>
    <x v="23"/>
    <n v="30650"/>
    <n v="0"/>
    <n v="0"/>
    <n v="0"/>
    <n v="0"/>
    <n v="30650"/>
  </r>
  <r>
    <x v="2"/>
    <s v="OTROS"/>
    <x v="24"/>
    <n v="252001.96"/>
    <n v="0"/>
    <n v="0"/>
    <n v="0"/>
    <n v="0"/>
    <n v="252001.96"/>
  </r>
  <r>
    <x v="2"/>
    <s v="OTROS"/>
    <x v="8"/>
    <n v="0"/>
    <n v="0"/>
    <n v="0"/>
    <n v="63062.27"/>
    <n v="25757.83"/>
    <n v="88820.1"/>
  </r>
  <r>
    <x v="2"/>
    <s v="OTROS"/>
    <x v="25"/>
    <n v="0"/>
    <n v="0"/>
    <n v="0"/>
    <n v="227710.9"/>
    <n v="93008.68"/>
    <n v="320719.58"/>
  </r>
  <r>
    <x v="2"/>
    <s v="OTROS"/>
    <x v="7"/>
    <n v="0"/>
    <n v="0"/>
    <n v="0"/>
    <n v="117336.52"/>
    <n v="50287.08"/>
    <n v="167623.6"/>
  </r>
  <r>
    <x v="2"/>
    <s v="OTROS"/>
    <x v="6"/>
    <n v="0"/>
    <n v="0"/>
    <n v="0"/>
    <n v="120039.95"/>
    <n v="49030.400000000001"/>
    <n v="169070.35"/>
  </r>
  <r>
    <x v="2"/>
    <s v="OTROS"/>
    <x v="10"/>
    <n v="0"/>
    <n v="0"/>
    <n v="0"/>
    <n v="4980.68"/>
    <n v="2034.36"/>
    <n v="7015.04"/>
  </r>
  <r>
    <x v="2"/>
    <s v="OTROS"/>
    <x v="9"/>
    <n v="0"/>
    <n v="0"/>
    <n v="0"/>
    <n v="10314.64"/>
    <n v="4213.0200000000004"/>
    <n v="14527.66"/>
  </r>
  <r>
    <x v="2"/>
    <s v="OTROS"/>
    <x v="26"/>
    <n v="4999.9399999999996"/>
    <n v="0"/>
    <n v="0"/>
    <n v="0"/>
    <n v="0"/>
    <n v="4999.9399999999996"/>
  </r>
  <r>
    <x v="2"/>
    <s v="OTROS"/>
    <x v="27"/>
    <n v="4999.99"/>
    <n v="0"/>
    <n v="0"/>
    <n v="0"/>
    <n v="0"/>
    <n v="4999.99"/>
  </r>
  <r>
    <x v="2"/>
    <s v="OTROS"/>
    <x v="28"/>
    <n v="4120"/>
    <n v="0"/>
    <n v="0"/>
    <n v="0"/>
    <n v="0"/>
    <n v="4120"/>
  </r>
  <r>
    <x v="2"/>
    <s v="OTROS"/>
    <x v="29"/>
    <n v="8580"/>
    <n v="0"/>
    <n v="0"/>
    <n v="0"/>
    <n v="0"/>
    <n v="8580"/>
  </r>
  <r>
    <x v="2"/>
    <s v="OTROS"/>
    <x v="30"/>
    <n v="28499"/>
    <n v="0"/>
    <n v="0"/>
    <n v="0"/>
    <n v="0"/>
    <n v="28499"/>
  </r>
  <r>
    <x v="2"/>
    <s v="OTROS"/>
    <x v="31"/>
    <n v="1200"/>
    <n v="0"/>
    <n v="0"/>
    <n v="0"/>
    <n v="0"/>
    <n v="1200"/>
  </r>
  <r>
    <x v="2"/>
    <s v="OTROS"/>
    <x v="32"/>
    <n v="30010"/>
    <n v="0"/>
    <n v="0"/>
    <n v="0"/>
    <n v="0"/>
    <n v="30010"/>
  </r>
  <r>
    <x v="3"/>
    <s v="OTROS"/>
    <x v="8"/>
    <n v="0"/>
    <n v="0"/>
    <n v="0"/>
    <n v="62978.34"/>
    <n v="25723.55"/>
    <n v="88701.89"/>
  </r>
  <r>
    <x v="3"/>
    <s v="OTROS"/>
    <x v="6"/>
    <n v="0"/>
    <n v="0"/>
    <n v="0"/>
    <n v="119880.17"/>
    <n v="48965.14"/>
    <n v="168845.31"/>
  </r>
  <r>
    <x v="3"/>
    <s v="OTROS"/>
    <x v="10"/>
    <n v="0"/>
    <n v="0"/>
    <n v="0"/>
    <n v="4974.09"/>
    <n v="2031.67"/>
    <n v="7005.76"/>
  </r>
  <r>
    <x v="3"/>
    <s v="OTROS"/>
    <x v="4"/>
    <n v="0"/>
    <n v="0"/>
    <n v="0"/>
    <n v="227403.9"/>
    <n v="92883.29"/>
    <n v="320287.19"/>
  </r>
  <r>
    <x v="3"/>
    <s v="OTROS"/>
    <x v="7"/>
    <n v="0"/>
    <n v="0"/>
    <n v="0"/>
    <n v="118854.38"/>
    <n v="48546.15"/>
    <n v="167400.53"/>
  </r>
  <r>
    <x v="3"/>
    <s v="OTROS"/>
    <x v="9"/>
    <n v="0"/>
    <n v="0"/>
    <n v="0"/>
    <n v="10300.77"/>
    <n v="4207.3500000000004"/>
    <n v="14508.12"/>
  </r>
  <r>
    <x v="3"/>
    <s v="OTROS"/>
    <x v="33"/>
    <n v="15000"/>
    <n v="0"/>
    <n v="0"/>
    <n v="0"/>
    <n v="0"/>
    <n v="15000"/>
  </r>
  <r>
    <x v="3"/>
    <s v="OTROS"/>
    <x v="34"/>
    <n v="21300"/>
    <n v="0"/>
    <n v="0"/>
    <n v="0"/>
    <n v="0"/>
    <n v="21300"/>
  </r>
  <r>
    <x v="3"/>
    <s v="OTROS"/>
    <x v="35"/>
    <n v="5000"/>
    <n v="0"/>
    <n v="0"/>
    <n v="0"/>
    <n v="0"/>
    <n v="5000"/>
  </r>
  <r>
    <x v="3"/>
    <s v="OTROS"/>
    <x v="36"/>
    <n v="5000"/>
    <n v="0"/>
    <n v="0"/>
    <n v="0"/>
    <n v="0"/>
    <n v="5000"/>
  </r>
  <r>
    <x v="3"/>
    <s v="OTROS"/>
    <x v="37"/>
    <n v="51489.99"/>
    <n v="0"/>
    <n v="0"/>
    <n v="0"/>
    <n v="0"/>
    <n v="51489.99"/>
  </r>
  <r>
    <x v="4"/>
    <s v="OTROS"/>
    <x v="7"/>
    <n v="0"/>
    <n v="0"/>
    <n v="0"/>
    <n v="171098.91"/>
    <n v="92130.18"/>
    <n v="263229.09000000003"/>
  </r>
  <r>
    <x v="4"/>
    <s v="OTROS"/>
    <x v="6"/>
    <n v="0"/>
    <n v="0"/>
    <n v="0"/>
    <n v="160007.97"/>
    <n v="86158.14"/>
    <n v="246166.11"/>
  </r>
  <r>
    <x v="4"/>
    <s v="OTROS"/>
    <x v="4"/>
    <n v="0"/>
    <n v="0"/>
    <n v="0"/>
    <n v="298586.40999999997"/>
    <n v="160777.29999999999"/>
    <n v="459363.71"/>
  </r>
  <r>
    <x v="4"/>
    <s v="OTROS"/>
    <x v="8"/>
    <n v="0"/>
    <n v="0"/>
    <n v="0"/>
    <n v="84059.11"/>
    <n v="45262.6"/>
    <n v="129321.71"/>
  </r>
  <r>
    <x v="4"/>
    <s v="OTROS"/>
    <x v="38"/>
    <n v="0"/>
    <n v="0"/>
    <n v="0"/>
    <n v="6639.08"/>
    <n v="3574.89"/>
    <n v="10213.969999999999"/>
  </r>
  <r>
    <x v="4"/>
    <s v="OTROS"/>
    <x v="9"/>
    <n v="0"/>
    <n v="0"/>
    <n v="0"/>
    <n v="9430.36"/>
    <n v="5077.8900000000003"/>
    <n v="14508.25"/>
  </r>
  <r>
    <x v="4"/>
    <s v="OTROS"/>
    <x v="1"/>
    <n v="343428.39"/>
    <n v="0"/>
    <n v="0"/>
    <n v="0"/>
    <n v="0"/>
    <n v="343428.39"/>
  </r>
  <r>
    <x v="4"/>
    <s v="OTROS"/>
    <x v="15"/>
    <n v="165490.46"/>
    <n v="0"/>
    <n v="0"/>
    <n v="0"/>
    <n v="0"/>
    <n v="165490.46"/>
  </r>
  <r>
    <x v="4"/>
    <s v="OTROS"/>
    <x v="39"/>
    <n v="175864.62"/>
    <n v="0"/>
    <n v="0"/>
    <n v="0"/>
    <n v="0"/>
    <n v="175864.62"/>
  </r>
  <r>
    <x v="4"/>
    <s v="OTROS"/>
    <x v="40"/>
    <n v="32610"/>
    <n v="0"/>
    <n v="0"/>
    <n v="0"/>
    <n v="0"/>
    <n v="32610"/>
  </r>
  <r>
    <x v="4"/>
    <s v="OTROS"/>
    <x v="41"/>
    <n v="1400"/>
    <n v="0"/>
    <n v="0"/>
    <n v="0"/>
    <n v="0"/>
    <n v="1400"/>
  </r>
  <r>
    <x v="5"/>
    <s v="OTROS"/>
    <x v="42"/>
    <n v="127877.68"/>
    <n v="0"/>
    <n v="0"/>
    <n v="0"/>
    <n v="0"/>
    <n v="127877.68"/>
  </r>
  <r>
    <x v="5"/>
    <s v="OTROS"/>
    <x v="1"/>
    <n v="336282.08"/>
    <n v="0"/>
    <n v="0"/>
    <n v="0"/>
    <n v="0"/>
    <n v="336282.08"/>
  </r>
  <r>
    <x v="5"/>
    <s v="OTROS"/>
    <x v="43"/>
    <n v="5000"/>
    <n v="0"/>
    <n v="0"/>
    <n v="0"/>
    <n v="0"/>
    <n v="5000"/>
  </r>
  <r>
    <x v="5"/>
    <s v="OTROS"/>
    <x v="44"/>
    <n v="5000"/>
    <n v="0"/>
    <n v="0"/>
    <n v="0"/>
    <n v="0"/>
    <n v="5000"/>
  </r>
  <r>
    <x v="5"/>
    <s v="OTROS"/>
    <x v="9"/>
    <n v="14508.12"/>
    <n v="0"/>
    <n v="0"/>
    <n v="0"/>
    <n v="0"/>
    <n v="14508.12"/>
  </r>
  <r>
    <x v="5"/>
    <s v="OTROS"/>
    <x v="7"/>
    <n v="63764.15"/>
    <n v="0"/>
    <n v="0"/>
    <n v="0"/>
    <n v="0"/>
    <n v="63764.15"/>
  </r>
  <r>
    <x v="5"/>
    <s v="OTROS"/>
    <x v="4"/>
    <n v="16585.97"/>
    <n v="0"/>
    <n v="0"/>
    <n v="0"/>
    <n v="0"/>
    <n v="16585.97"/>
  </r>
  <r>
    <x v="5"/>
    <s v="OTROS"/>
    <x v="45"/>
    <n v="175330.64"/>
    <m/>
    <n v="0"/>
    <n v="0"/>
    <n v="0"/>
    <n v="175330.64"/>
  </r>
  <r>
    <x v="5"/>
    <s v="OTROS"/>
    <x v="46"/>
    <n v="-11000"/>
    <m/>
    <n v="0"/>
    <n v="0"/>
    <n v="0"/>
    <n v="-11000"/>
  </r>
  <r>
    <x v="5"/>
    <s v="OTROS"/>
    <x v="47"/>
    <n v="150000"/>
    <m/>
    <n v="0"/>
    <n v="0"/>
    <n v="0"/>
    <n v="150000"/>
  </r>
  <r>
    <x v="5"/>
    <s v="OTROS"/>
    <x v="48"/>
    <n v="11770"/>
    <m/>
    <n v="0"/>
    <n v="0"/>
    <n v="0"/>
    <n v="11770"/>
  </r>
  <r>
    <x v="5"/>
    <s v="OTROS"/>
    <x v="49"/>
    <n v="36775.53"/>
    <m/>
    <n v="0"/>
    <n v="0"/>
    <n v="0"/>
    <n v="36775.53"/>
  </r>
  <r>
    <x v="5"/>
    <s v="OTROS"/>
    <x v="50"/>
    <n v="10500"/>
    <m/>
    <n v="0"/>
    <n v="0"/>
    <n v="0"/>
    <n v="10500"/>
  </r>
  <r>
    <x v="5"/>
    <s v="OTROS"/>
    <x v="51"/>
    <n v="4800"/>
    <m/>
    <n v="0"/>
    <n v="0"/>
    <n v="0"/>
    <n v="4800"/>
  </r>
  <r>
    <x v="5"/>
    <s v="OTROS"/>
    <x v="52"/>
    <n v="32500"/>
    <m/>
    <n v="0"/>
    <n v="0"/>
    <n v="0"/>
    <n v="32500"/>
  </r>
  <r>
    <x v="6"/>
    <s v="OTROS"/>
    <x v="53"/>
    <n v="23088"/>
    <n v="5772"/>
    <n v="0"/>
    <n v="0"/>
    <n v="0"/>
    <n v="28860"/>
  </r>
  <r>
    <x v="6"/>
    <s v="OTROS"/>
    <x v="54"/>
    <n v="11200"/>
    <n v="2800"/>
    <n v="0"/>
    <n v="0"/>
    <n v="0"/>
    <n v="14000"/>
  </r>
  <r>
    <x v="6"/>
    <s v="OTROS"/>
    <x v="9"/>
    <n v="0"/>
    <n v="0"/>
    <n v="0"/>
    <n v="10300.77"/>
    <n v="4207.59"/>
    <n v="14508.36"/>
  </r>
  <r>
    <x v="6"/>
    <s v="OTROS"/>
    <x v="7"/>
    <n v="0"/>
    <n v="0"/>
    <n v="0"/>
    <n v="118854.38"/>
    <n v="48546.15"/>
    <n v="167400.53"/>
  </r>
  <r>
    <x v="6"/>
    <s v="OTROS"/>
    <x v="4"/>
    <n v="0"/>
    <n v="0"/>
    <n v="0"/>
    <n v="227403.9"/>
    <n v="92883.29"/>
    <n v="320287.19"/>
  </r>
  <r>
    <x v="6"/>
    <s v="OTROS"/>
    <x v="55"/>
    <n v="0"/>
    <n v="0"/>
    <n v="0"/>
    <n v="119880.17"/>
    <n v="48965.14"/>
    <n v="168845.31"/>
  </r>
  <r>
    <x v="6"/>
    <s v="OTROS"/>
    <x v="10"/>
    <n v="0"/>
    <n v="0"/>
    <n v="0"/>
    <n v="4974.09"/>
    <n v="2031.67"/>
    <n v="7005.76"/>
  </r>
  <r>
    <x v="6"/>
    <s v="OTROS"/>
    <x v="8"/>
    <n v="0"/>
    <n v="0"/>
    <n v="0"/>
    <n v="62978.34"/>
    <n v="25723.55"/>
    <n v="88701.89"/>
  </r>
  <r>
    <x v="6"/>
    <s v="OTROS"/>
    <x v="56"/>
    <n v="354119.36"/>
    <n v="88529.83"/>
    <n v="0"/>
    <n v="0"/>
    <n v="0"/>
    <n v="442649.19"/>
  </r>
  <r>
    <x v="6"/>
    <s v="OTROS"/>
    <x v="1"/>
    <n v="782829.89"/>
    <n v="195707.47"/>
    <n v="0"/>
    <n v="0"/>
    <n v="0"/>
    <n v="978537.36"/>
  </r>
  <r>
    <x v="6"/>
    <s v="OTROS"/>
    <x v="5"/>
    <n v="93560.5"/>
    <n v="23390.12"/>
    <n v="0"/>
    <n v="0"/>
    <n v="0"/>
    <n v="116950.62"/>
  </r>
  <r>
    <x v="6"/>
    <s v="OTROS"/>
    <x v="5"/>
    <n v="17612.47"/>
    <n v="4403.12"/>
    <n v="0"/>
    <n v="0"/>
    <n v="0"/>
    <n v="22015.59"/>
  </r>
  <r>
    <x v="6"/>
    <s v="OTROS"/>
    <x v="57"/>
    <n v="11152"/>
    <n v="2788"/>
    <n v="0"/>
    <n v="0"/>
    <n v="0"/>
    <n v="13940"/>
  </r>
  <r>
    <x v="6"/>
    <s v="OTROS"/>
    <x v="58"/>
    <n v="18200"/>
    <n v="4550"/>
    <n v="0"/>
    <n v="0"/>
    <n v="0"/>
    <n v="22750"/>
  </r>
  <r>
    <x v="6"/>
    <s v="OTROS"/>
    <x v="5"/>
    <n v="7981.07"/>
    <n v="1995.27"/>
    <n v="0"/>
    <n v="0"/>
    <n v="0"/>
    <n v="9976.34"/>
  </r>
  <r>
    <x v="6"/>
    <s v="OTROS"/>
    <x v="5"/>
    <n v="400366.21"/>
    <n v="100091.55"/>
    <n v="0"/>
    <n v="0"/>
    <n v="0"/>
    <n v="500457.76"/>
  </r>
  <r>
    <x v="6"/>
    <s v="OTROS"/>
    <x v="5"/>
    <n v="22913.18"/>
    <n v="5728.29"/>
    <n v="0"/>
    <n v="0"/>
    <n v="0"/>
    <n v="28641.47"/>
  </r>
  <r>
    <x v="6"/>
    <s v="OTROS"/>
    <x v="59"/>
    <n v="428067.26"/>
    <n v="107016.81"/>
    <n v="0"/>
    <n v="0"/>
    <n v="0"/>
    <n v="535084.06999999995"/>
  </r>
  <r>
    <x v="6"/>
    <s v="OTROS"/>
    <x v="60"/>
    <n v="-880000"/>
    <n v="-220000"/>
    <n v="0"/>
    <n v="0"/>
    <n v="0"/>
    <n v="-1100000"/>
  </r>
  <r>
    <x v="6"/>
    <s v="OTROS"/>
    <x v="61"/>
    <n v="199782.86"/>
    <n v="49945.72"/>
    <n v="0"/>
    <n v="0"/>
    <n v="0"/>
    <n v="249728.5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805EF3D-3E16-4ABF-9338-DEE4C9533F5F}" name="PivotTable1" cacheId="7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H19" firstHeaderRow="1" firstDataRow="4" firstDataCol="1"/>
  <pivotFields count="11">
    <pivotField axis="axisCol" numFmtId="17" showAll="0">
      <items count="8">
        <item x="5"/>
        <item x="4"/>
        <item x="3"/>
        <item x="2"/>
        <item x="1"/>
        <item x="0"/>
        <item x="6"/>
        <item t="default"/>
      </items>
    </pivotField>
    <pivotField showAll="0"/>
    <pivotField axis="axisRow" showAll="0">
      <items count="63">
        <item x="39"/>
        <item h="1" x="60"/>
        <item h="1" x="9"/>
        <item h="1" x="10"/>
        <item h="1" x="38"/>
        <item h="1" x="7"/>
        <item h="1" x="4"/>
        <item h="1" x="25"/>
        <item h="1" x="6"/>
        <item h="1" x="55"/>
        <item h="1" x="8"/>
        <item h="1" x="52"/>
        <item h="1" x="47"/>
        <item h="1" x="21"/>
        <item h="1" x="48"/>
        <item h="1" x="46"/>
        <item h="1" x="50"/>
        <item h="1" x="18"/>
        <item h="1" x="43"/>
        <item h="1" x="44"/>
        <item h="1" x="2"/>
        <item h="1" x="36"/>
        <item h="1" x="26"/>
        <item h="1" x="22"/>
        <item h="1" x="3"/>
        <item h="1" x="23"/>
        <item h="1" x="17"/>
        <item h="1" x="27"/>
        <item h="1" x="37"/>
        <item h="1" x="20"/>
        <item h="1" x="29"/>
        <item h="1" x="53"/>
        <item h="1" x="40"/>
        <item h="1" x="32"/>
        <item h="1" x="54"/>
        <item h="1" x="57"/>
        <item h="1" x="30"/>
        <item h="1" x="34"/>
        <item h="1" x="19"/>
        <item h="1" x="51"/>
        <item h="1" x="33"/>
        <item h="1" x="41"/>
        <item h="1" x="49"/>
        <item h="1" x="59"/>
        <item x="5"/>
        <item x="24"/>
        <item x="45"/>
        <item x="12"/>
        <item x="16"/>
        <item x="61"/>
        <item h="1" x="11"/>
        <item x="56"/>
        <item x="0"/>
        <item x="42"/>
        <item x="15"/>
        <item x="1"/>
        <item h="1" x="31"/>
        <item h="1" x="58"/>
        <item h="1" x="14"/>
        <item h="1" x="13"/>
        <item h="1" x="35"/>
        <item h="1" x="28"/>
        <item t="default"/>
      </items>
    </pivotField>
    <pivotField showAll="0"/>
    <pivotField showAll="0"/>
    <pivotField numFmtId="165" showAll="0"/>
    <pivotField numFmtId="165" showAll="0"/>
    <pivotField numFmtId="165" showAll="0"/>
    <pivotField dataField="1" numFmtId="165" showAll="0"/>
    <pivotField axis="axisCol" showAll="0">
      <items count="369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sd="0" x="123"/>
        <item sd="0" x="124"/>
        <item sd="0" x="125"/>
        <item sd="0" x="126"/>
        <item sd="0" x="127"/>
        <item sd="0" x="128"/>
        <item sd="0" x="129"/>
        <item sd="0" x="130"/>
        <item sd="0" x="131"/>
        <item sd="0" x="132"/>
        <item sd="0" x="133"/>
        <item sd="0" x="134"/>
        <item sd="0" x="135"/>
        <item sd="0" x="136"/>
        <item sd="0" x="137"/>
        <item sd="0" x="138"/>
        <item sd="0" x="139"/>
        <item sd="0" x="140"/>
        <item sd="0" x="141"/>
        <item sd="0" x="142"/>
        <item sd="0" x="143"/>
        <item sd="0" x="144"/>
        <item sd="0" x="145"/>
        <item sd="0" x="146"/>
        <item sd="0" x="147"/>
        <item sd="0" x="148"/>
        <item sd="0" x="149"/>
        <item sd="0" x="150"/>
        <item sd="0" x="151"/>
        <item sd="0" x="152"/>
        <item sd="0" x="153"/>
        <item sd="0" x="154"/>
        <item sd="0" x="155"/>
        <item sd="0" x="156"/>
        <item sd="0" x="157"/>
        <item sd="0" x="158"/>
        <item sd="0" x="159"/>
        <item sd="0" x="160"/>
        <item sd="0" x="161"/>
        <item sd="0" x="162"/>
        <item sd="0" x="163"/>
        <item sd="0" x="164"/>
        <item sd="0" x="165"/>
        <item sd="0" x="166"/>
        <item sd="0" x="167"/>
        <item sd="0" x="168"/>
        <item sd="0" x="169"/>
        <item sd="0" x="170"/>
        <item sd="0" x="171"/>
        <item sd="0" x="172"/>
        <item sd="0" x="173"/>
        <item sd="0" x="174"/>
        <item sd="0" x="175"/>
        <item sd="0" x="176"/>
        <item sd="0"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  <item t="default"/>
      </items>
    </pivotField>
    <pivotField axis="axisCol" showAll="0">
      <items count="15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t="default"/>
      </items>
    </pivotField>
  </pivotFields>
  <rowFields count="1">
    <field x="2"/>
  </rowFields>
  <rowItems count="13">
    <i>
      <x/>
    </i>
    <i>
      <x v="44"/>
    </i>
    <i>
      <x v="45"/>
    </i>
    <i>
      <x v="46"/>
    </i>
    <i>
      <x v="47"/>
    </i>
    <i>
      <x v="48"/>
    </i>
    <i>
      <x v="49"/>
    </i>
    <i>
      <x v="51"/>
    </i>
    <i>
      <x v="52"/>
    </i>
    <i>
      <x v="53"/>
    </i>
    <i>
      <x v="54"/>
    </i>
    <i>
      <x v="55"/>
    </i>
    <i t="grand">
      <x/>
    </i>
  </rowItems>
  <colFields count="3">
    <field x="10"/>
    <field x="9"/>
    <field x="0"/>
  </colFields>
  <colItems count="7">
    <i>
      <x v="1"/>
    </i>
    <i>
      <x v="2"/>
    </i>
    <i>
      <x v="4"/>
    </i>
    <i>
      <x v="5"/>
    </i>
    <i>
      <x v="6"/>
    </i>
    <i>
      <x v="7"/>
    </i>
    <i t="grand">
      <x/>
    </i>
  </colItems>
  <dataFields count="1">
    <dataField name="Sum of TOTAL" fld="8" baseField="2" baseItem="0" numFmtId="164"/>
  </dataFields>
  <formats count="12">
    <format dxfId="11">
      <pivotArea collapsedLevelsAreSubtotals="1" fieldPosition="0">
        <references count="2">
          <reference field="2" count="1">
            <x v="49"/>
          </reference>
          <reference field="10" count="1" selected="0">
            <x v="7"/>
          </reference>
        </references>
      </pivotArea>
    </format>
    <format dxfId="10">
      <pivotArea collapsedLevelsAreSubtotals="1" fieldPosition="0">
        <references count="2">
          <reference field="2" count="1">
            <x v="51"/>
          </reference>
          <reference field="10" count="1" selected="0">
            <x v="7"/>
          </reference>
        </references>
      </pivotArea>
    </format>
    <format dxfId="9">
      <pivotArea collapsedLevelsAreSubtotals="1" fieldPosition="0">
        <references count="2">
          <reference field="2" count="1">
            <x v="55"/>
          </reference>
          <reference field="10" count="1" selected="0">
            <x v="7"/>
          </reference>
        </references>
      </pivotArea>
    </format>
    <format dxfId="8">
      <pivotArea collapsedLevelsAreSubtotals="1" fieldPosition="0">
        <references count="2">
          <reference field="2" count="1">
            <x v="52"/>
          </reference>
          <reference field="10" count="1" selected="0">
            <x v="6"/>
          </reference>
        </references>
      </pivotArea>
    </format>
    <format dxfId="7">
      <pivotArea collapsedLevelsAreSubtotals="1" fieldPosition="0">
        <references count="2">
          <reference field="2" count="1">
            <x v="55"/>
          </reference>
          <reference field="10" count="1" selected="0">
            <x v="6"/>
          </reference>
        </references>
      </pivotArea>
    </format>
    <format dxfId="6">
      <pivotArea collapsedLevelsAreSubtotals="1" fieldPosition="0">
        <references count="2">
          <reference field="2" count="1">
            <x v="47"/>
          </reference>
          <reference field="10" count="1" selected="0">
            <x v="6"/>
          </reference>
        </references>
      </pivotArea>
    </format>
    <format dxfId="5">
      <pivotArea collapsedLevelsAreSubtotals="1" fieldPosition="0">
        <references count="2">
          <reference field="2" count="1">
            <x v="44"/>
          </reference>
          <reference field="10" count="1" selected="0">
            <x v="7"/>
          </reference>
        </references>
      </pivotArea>
    </format>
    <format dxfId="4">
      <pivotArea collapsedLevelsAreSubtotals="1" fieldPosition="0">
        <references count="2">
          <reference field="2" count="1">
            <x v="44"/>
          </reference>
          <reference field="10" count="1" selected="0">
            <x v="6"/>
          </reference>
        </references>
      </pivotArea>
    </format>
    <format dxfId="3">
      <pivotArea collapsedLevelsAreSubtotals="1" fieldPosition="0">
        <references count="2">
          <reference field="2" count="1">
            <x v="55"/>
          </reference>
          <reference field="10" count="1" selected="0">
            <x v="5"/>
          </reference>
        </references>
      </pivotArea>
    </format>
    <format dxfId="2">
      <pivotArea collapsedLevelsAreSubtotals="1" fieldPosition="0">
        <references count="2">
          <reference field="2" count="1">
            <x v="54"/>
          </reference>
          <reference field="10" count="1" selected="0">
            <x v="5"/>
          </reference>
        </references>
      </pivotArea>
    </format>
    <format dxfId="1">
      <pivotArea collapsedLevelsAreSubtotals="1" fieldPosition="0">
        <references count="2">
          <reference field="2" count="1">
            <x v="52"/>
          </reference>
          <reference field="10" count="1" selected="0">
            <x v="5"/>
          </reference>
        </references>
      </pivotArea>
    </format>
    <format dxfId="0">
      <pivotArea collapsedLevelsAreSubtotals="1" fieldPosition="0">
        <references count="2">
          <reference field="2" count="1">
            <x v="48"/>
          </reference>
          <reference field="10" count="1" selected="0">
            <x v="5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74F5D-7795-4EEA-A2BE-6B20E59FE3DD}">
  <sheetPr>
    <pageSetUpPr fitToPage="1"/>
  </sheetPr>
  <dimension ref="A1:I130"/>
  <sheetViews>
    <sheetView showGridLines="0" topLeftCell="A37" workbookViewId="0">
      <selection activeCell="F65" sqref="F65"/>
    </sheetView>
  </sheetViews>
  <sheetFormatPr baseColWidth="10" defaultColWidth="9.140625" defaultRowHeight="15" x14ac:dyDescent="0.25"/>
  <cols>
    <col min="1" max="1" width="49.5703125" bestFit="1" customWidth="1"/>
    <col min="2" max="2" width="13.28515625" bestFit="1" customWidth="1"/>
    <col min="3" max="3" width="12" bestFit="1" customWidth="1"/>
    <col min="4" max="5" width="13.7109375" customWidth="1"/>
    <col min="6" max="7" width="13.5703125" bestFit="1" customWidth="1"/>
    <col min="8" max="8" width="16.42578125" customWidth="1"/>
  </cols>
  <sheetData>
    <row r="1" spans="1:8" x14ac:dyDescent="0.25">
      <c r="A1" s="13" t="s">
        <v>106</v>
      </c>
    </row>
    <row r="2" spans="1:8" x14ac:dyDescent="0.25">
      <c r="A2" s="13" t="s">
        <v>107</v>
      </c>
    </row>
    <row r="4" spans="1:8" ht="15.75" thickBot="1" x14ac:dyDescent="0.3">
      <c r="A4" s="13" t="s">
        <v>108</v>
      </c>
    </row>
    <row r="5" spans="1:8" ht="30.75" thickBot="1" x14ac:dyDescent="0.3">
      <c r="A5" s="22" t="s">
        <v>98</v>
      </c>
      <c r="B5" s="32" t="s">
        <v>102</v>
      </c>
      <c r="C5" s="32" t="s">
        <v>103</v>
      </c>
      <c r="D5" s="32" t="s">
        <v>104</v>
      </c>
      <c r="E5" s="32" t="s">
        <v>101</v>
      </c>
      <c r="F5" s="32" t="s">
        <v>99</v>
      </c>
      <c r="G5" s="32" t="s">
        <v>100</v>
      </c>
      <c r="H5" s="24" t="s">
        <v>105</v>
      </c>
    </row>
    <row r="6" spans="1:8" x14ac:dyDescent="0.25">
      <c r="A6" s="20" t="s">
        <v>52</v>
      </c>
      <c r="B6" s="21"/>
      <c r="C6" s="21">
        <v>175864.62</v>
      </c>
      <c r="D6" s="21"/>
      <c r="E6" s="21"/>
      <c r="F6" s="21"/>
      <c r="G6" s="21"/>
      <c r="H6" s="21">
        <v>175864.62</v>
      </c>
    </row>
    <row r="7" spans="1:8" x14ac:dyDescent="0.25">
      <c r="A7" s="16" t="s">
        <v>18</v>
      </c>
      <c r="B7" s="17"/>
      <c r="C7" s="17"/>
      <c r="D7" s="17"/>
      <c r="E7" s="17"/>
      <c r="F7" s="18">
        <v>49470.89</v>
      </c>
      <c r="G7" s="18">
        <v>678041.77999999991</v>
      </c>
      <c r="H7" s="17">
        <v>727512.66999999993</v>
      </c>
    </row>
    <row r="8" spans="1:8" x14ac:dyDescent="0.25">
      <c r="A8" s="16" t="s">
        <v>37</v>
      </c>
      <c r="B8" s="17"/>
      <c r="C8" s="17"/>
      <c r="D8" s="19">
        <v>252001.96</v>
      </c>
      <c r="E8" s="17"/>
      <c r="F8" s="17"/>
      <c r="G8" s="17"/>
      <c r="H8" s="17">
        <v>252001.96</v>
      </c>
    </row>
    <row r="9" spans="1:8" x14ac:dyDescent="0.25">
      <c r="A9" s="16" t="s">
        <v>58</v>
      </c>
      <c r="B9" s="17">
        <v>175330.64</v>
      </c>
      <c r="C9" s="17"/>
      <c r="D9" s="17"/>
      <c r="E9" s="17"/>
      <c r="F9" s="17"/>
      <c r="G9" s="17"/>
      <c r="H9" s="17">
        <v>175330.64</v>
      </c>
    </row>
    <row r="10" spans="1:8" x14ac:dyDescent="0.25">
      <c r="A10" s="16" t="s">
        <v>25</v>
      </c>
      <c r="B10" s="17"/>
      <c r="C10" s="17"/>
      <c r="D10" s="17"/>
      <c r="E10" s="17"/>
      <c r="F10" s="19">
        <v>250366.23</v>
      </c>
      <c r="G10" s="17"/>
      <c r="H10" s="17">
        <v>250366.23</v>
      </c>
    </row>
    <row r="11" spans="1:8" x14ac:dyDescent="0.25">
      <c r="A11" s="16" t="s">
        <v>29</v>
      </c>
      <c r="B11" s="17"/>
      <c r="C11" s="17"/>
      <c r="D11" s="17"/>
      <c r="E11" s="19">
        <v>251003.89</v>
      </c>
      <c r="F11" s="17"/>
      <c r="G11" s="17"/>
      <c r="H11" s="17">
        <v>251003.89</v>
      </c>
    </row>
    <row r="12" spans="1:8" x14ac:dyDescent="0.25">
      <c r="A12" s="16" t="s">
        <v>74</v>
      </c>
      <c r="B12" s="17"/>
      <c r="C12" s="17"/>
      <c r="D12" s="17"/>
      <c r="E12" s="17"/>
      <c r="F12" s="17"/>
      <c r="G12" s="19">
        <v>249728.58</v>
      </c>
      <c r="H12" s="17">
        <v>249728.58</v>
      </c>
    </row>
    <row r="13" spans="1:8" x14ac:dyDescent="0.25">
      <c r="A13" s="16" t="s">
        <v>69</v>
      </c>
      <c r="B13" s="17"/>
      <c r="C13" s="17"/>
      <c r="D13" s="17"/>
      <c r="E13" s="17"/>
      <c r="F13" s="17"/>
      <c r="G13" s="18">
        <v>442649.19</v>
      </c>
      <c r="H13" s="17">
        <v>442649.19</v>
      </c>
    </row>
    <row r="14" spans="1:8" x14ac:dyDescent="0.25">
      <c r="A14" s="16" t="s">
        <v>9</v>
      </c>
      <c r="B14" s="17"/>
      <c r="C14" s="17"/>
      <c r="D14" s="17"/>
      <c r="E14" s="18">
        <v>316814.40000000002</v>
      </c>
      <c r="F14" s="18">
        <v>455640.84</v>
      </c>
      <c r="G14" s="17"/>
      <c r="H14" s="17">
        <v>772455.24</v>
      </c>
    </row>
    <row r="15" spans="1:8" x14ac:dyDescent="0.25">
      <c r="A15" s="16" t="s">
        <v>55</v>
      </c>
      <c r="B15" s="17">
        <v>127877.68</v>
      </c>
      <c r="C15" s="17"/>
      <c r="D15" s="17"/>
      <c r="E15" s="17"/>
      <c r="F15" s="17"/>
      <c r="G15" s="17"/>
      <c r="H15" s="17">
        <v>127877.68</v>
      </c>
    </row>
    <row r="16" spans="1:8" x14ac:dyDescent="0.25">
      <c r="A16" s="16" t="s">
        <v>28</v>
      </c>
      <c r="B16" s="17"/>
      <c r="C16" s="17">
        <v>165490.46</v>
      </c>
      <c r="D16" s="17"/>
      <c r="E16" s="18">
        <v>609003.80000000005</v>
      </c>
      <c r="F16" s="17"/>
      <c r="G16" s="17"/>
      <c r="H16" s="17">
        <v>774494.26</v>
      </c>
    </row>
    <row r="17" spans="1:9" ht="15.75" thickBot="1" x14ac:dyDescent="0.3">
      <c r="A17" s="25" t="s">
        <v>10</v>
      </c>
      <c r="B17" s="26">
        <v>336282.08</v>
      </c>
      <c r="C17" s="26">
        <v>343428.39</v>
      </c>
      <c r="D17" s="26"/>
      <c r="E17" s="27">
        <v>762975.93</v>
      </c>
      <c r="F17" s="27">
        <v>1009162.09</v>
      </c>
      <c r="G17" s="27">
        <v>978537.36</v>
      </c>
      <c r="H17" s="26">
        <v>3430385.8499999996</v>
      </c>
    </row>
    <row r="18" spans="1:9" s="13" customFormat="1" ht="15.75" thickBot="1" x14ac:dyDescent="0.3">
      <c r="A18" s="22" t="s">
        <v>76</v>
      </c>
      <c r="B18" s="28">
        <v>639490.4</v>
      </c>
      <c r="C18" s="28">
        <v>684783.47</v>
      </c>
      <c r="D18" s="28">
        <v>252001.96</v>
      </c>
      <c r="E18" s="28">
        <v>1939798.02</v>
      </c>
      <c r="F18" s="28">
        <v>1764640.0499999998</v>
      </c>
      <c r="G18" s="28">
        <v>2348956.9099999997</v>
      </c>
      <c r="H18" s="29">
        <v>7629670.8100000005</v>
      </c>
    </row>
    <row r="20" spans="1:9" x14ac:dyDescent="0.25">
      <c r="A20" s="30" t="s">
        <v>97</v>
      </c>
    </row>
    <row r="21" spans="1:9" x14ac:dyDescent="0.25">
      <c r="A21" s="31" t="s">
        <v>96</v>
      </c>
    </row>
    <row r="23" spans="1:9" ht="15.75" thickBot="1" x14ac:dyDescent="0.3">
      <c r="A23" s="13" t="s">
        <v>109</v>
      </c>
    </row>
    <row r="24" spans="1:9" ht="15.75" thickBot="1" x14ac:dyDescent="0.3">
      <c r="A24" s="22" t="s">
        <v>110</v>
      </c>
      <c r="B24" s="23" t="s">
        <v>111</v>
      </c>
      <c r="C24" s="23" t="s">
        <v>112</v>
      </c>
      <c r="D24" s="75" t="s">
        <v>113</v>
      </c>
      <c r="E24" s="76"/>
      <c r="F24" s="23" t="s">
        <v>114</v>
      </c>
      <c r="G24" s="35" t="s">
        <v>115</v>
      </c>
      <c r="H24" s="37" t="s">
        <v>127</v>
      </c>
    </row>
    <row r="25" spans="1:9" x14ac:dyDescent="0.25">
      <c r="A25" s="6">
        <v>1091599511</v>
      </c>
      <c r="B25" s="34">
        <v>45051</v>
      </c>
      <c r="C25" s="33" t="s">
        <v>116</v>
      </c>
      <c r="D25" t="s">
        <v>117</v>
      </c>
      <c r="F25" s="4">
        <v>104261.4</v>
      </c>
      <c r="G25" s="4"/>
      <c r="H25" s="77" t="s">
        <v>124</v>
      </c>
    </row>
    <row r="26" spans="1:9" x14ac:dyDescent="0.25">
      <c r="A26" s="6">
        <v>1091599511</v>
      </c>
      <c r="B26" s="34">
        <v>45051</v>
      </c>
      <c r="C26" s="33" t="s">
        <v>116</v>
      </c>
      <c r="D26" t="s">
        <v>118</v>
      </c>
      <c r="F26" s="4">
        <v>554425.19999999995</v>
      </c>
      <c r="G26" s="4"/>
      <c r="H26" s="77"/>
    </row>
    <row r="27" spans="1:9" x14ac:dyDescent="0.25">
      <c r="A27" s="6">
        <v>1091599511</v>
      </c>
      <c r="B27" s="34">
        <v>45051</v>
      </c>
      <c r="C27" s="33" t="s">
        <v>116</v>
      </c>
      <c r="D27" t="s">
        <v>119</v>
      </c>
      <c r="F27" s="54">
        <v>104289.33</v>
      </c>
      <c r="G27" s="4"/>
      <c r="H27" s="77"/>
    </row>
    <row r="28" spans="1:9" x14ac:dyDescent="0.25">
      <c r="A28" s="6">
        <v>1091599511</v>
      </c>
      <c r="B28" s="34">
        <v>45051</v>
      </c>
      <c r="C28" s="33" t="s">
        <v>116</v>
      </c>
      <c r="D28" t="s">
        <v>128</v>
      </c>
      <c r="F28" s="14">
        <f>SUM(F25:F27)</f>
        <v>762975.92999999993</v>
      </c>
      <c r="G28" s="14" t="s">
        <v>120</v>
      </c>
      <c r="H28" s="77"/>
    </row>
    <row r="29" spans="1:9" ht="6" customHeight="1" x14ac:dyDescent="0.25">
      <c r="F29" s="4"/>
      <c r="G29" s="14"/>
    </row>
    <row r="30" spans="1:9" ht="45.4" customHeight="1" x14ac:dyDescent="0.25">
      <c r="A30" s="38">
        <v>10916000938</v>
      </c>
      <c r="B30" s="39">
        <v>45051</v>
      </c>
      <c r="C30" s="40" t="s">
        <v>116</v>
      </c>
      <c r="D30" s="41" t="s">
        <v>121</v>
      </c>
      <c r="E30" s="41"/>
      <c r="F30" s="42">
        <v>316814.40000000002</v>
      </c>
      <c r="G30" s="42" t="s">
        <v>120</v>
      </c>
      <c r="H30" s="44" t="s">
        <v>125</v>
      </c>
      <c r="I30" s="36"/>
    </row>
    <row r="31" spans="1:9" ht="6" customHeight="1" x14ac:dyDescent="0.25">
      <c r="F31" s="4"/>
      <c r="G31" s="14"/>
      <c r="H31" s="36"/>
    </row>
    <row r="32" spans="1:9" x14ac:dyDescent="0.25">
      <c r="A32" t="s">
        <v>122</v>
      </c>
      <c r="B32" s="8">
        <v>45051</v>
      </c>
      <c r="C32" s="33" t="s">
        <v>123</v>
      </c>
      <c r="D32" t="s">
        <v>121</v>
      </c>
      <c r="F32" s="14">
        <v>609003.80000000005</v>
      </c>
      <c r="G32" s="14" t="s">
        <v>120</v>
      </c>
      <c r="H32" s="36"/>
    </row>
    <row r="33" spans="1:8" x14ac:dyDescent="0.25">
      <c r="A33" s="45"/>
      <c r="B33" s="45"/>
      <c r="C33" s="45"/>
      <c r="D33" s="45"/>
      <c r="E33" s="45"/>
      <c r="F33" s="46"/>
      <c r="G33" s="46"/>
      <c r="H33" s="47"/>
    </row>
    <row r="34" spans="1:8" x14ac:dyDescent="0.25">
      <c r="A34" s="6">
        <v>1104018511</v>
      </c>
      <c r="B34" s="8">
        <v>45082</v>
      </c>
      <c r="C34" t="s">
        <v>126</v>
      </c>
      <c r="D34" t="s">
        <v>117</v>
      </c>
      <c r="F34" s="4">
        <v>150536.88</v>
      </c>
      <c r="G34" s="4"/>
    </row>
    <row r="35" spans="1:8" x14ac:dyDescent="0.25">
      <c r="A35" s="6">
        <v>1104018511</v>
      </c>
      <c r="B35" s="8">
        <v>45082</v>
      </c>
      <c r="C35" t="s">
        <v>126</v>
      </c>
      <c r="D35" t="s">
        <v>118</v>
      </c>
      <c r="F35" s="4">
        <v>797371.47</v>
      </c>
      <c r="G35" s="4"/>
    </row>
    <row r="36" spans="1:8" x14ac:dyDescent="0.25">
      <c r="A36" s="6">
        <v>1104018511</v>
      </c>
      <c r="B36" s="8">
        <v>45082</v>
      </c>
      <c r="C36" t="s">
        <v>126</v>
      </c>
      <c r="D36" t="s">
        <v>119</v>
      </c>
      <c r="F36" s="54">
        <v>61253.74</v>
      </c>
      <c r="G36" s="4"/>
    </row>
    <row r="37" spans="1:8" x14ac:dyDescent="0.25">
      <c r="A37" s="48">
        <v>1104018511</v>
      </c>
      <c r="B37" s="49">
        <v>45082</v>
      </c>
      <c r="C37" s="13" t="s">
        <v>126</v>
      </c>
      <c r="D37" s="13" t="s">
        <v>128</v>
      </c>
      <c r="E37" s="13"/>
      <c r="F37" s="14">
        <f>SUM(F34:F36)</f>
        <v>1009162.09</v>
      </c>
      <c r="G37" s="14" t="s">
        <v>129</v>
      </c>
      <c r="H37" s="13"/>
    </row>
    <row r="38" spans="1:8" ht="6.95" customHeight="1" x14ac:dyDescent="0.25">
      <c r="A38" s="6"/>
      <c r="F38" s="4"/>
      <c r="G38" s="4"/>
    </row>
    <row r="39" spans="1:8" x14ac:dyDescent="0.25">
      <c r="A39" s="48">
        <v>1105224339</v>
      </c>
      <c r="B39" s="49">
        <v>45082</v>
      </c>
      <c r="C39" s="13" t="s">
        <v>126</v>
      </c>
      <c r="D39" s="13" t="s">
        <v>121</v>
      </c>
      <c r="E39" s="13"/>
      <c r="F39" s="14">
        <v>455640.84</v>
      </c>
      <c r="G39" s="14" t="s">
        <v>129</v>
      </c>
    </row>
    <row r="40" spans="1:8" ht="6.95" customHeight="1" x14ac:dyDescent="0.25">
      <c r="F40" s="4"/>
      <c r="G40" s="4"/>
    </row>
    <row r="41" spans="1:8" ht="29.65" customHeight="1" x14ac:dyDescent="0.25">
      <c r="A41" s="38">
        <v>1113125019</v>
      </c>
      <c r="B41" s="50">
        <v>45103</v>
      </c>
      <c r="C41" s="41" t="s">
        <v>130</v>
      </c>
      <c r="D41" s="71" t="s">
        <v>135</v>
      </c>
      <c r="E41" s="71"/>
      <c r="F41" s="43">
        <v>16918.72</v>
      </c>
      <c r="G41" s="4"/>
    </row>
    <row r="42" spans="1:8" ht="37.9" customHeight="1" x14ac:dyDescent="0.25">
      <c r="A42" s="38">
        <v>1113126675</v>
      </c>
      <c r="B42" s="50">
        <v>45103</v>
      </c>
      <c r="C42" s="41" t="s">
        <v>130</v>
      </c>
      <c r="D42" s="71" t="s">
        <v>135</v>
      </c>
      <c r="E42" s="71"/>
      <c r="F42" s="43">
        <v>10351.34</v>
      </c>
      <c r="G42" s="4"/>
    </row>
    <row r="43" spans="1:8" x14ac:dyDescent="0.25">
      <c r="A43" s="6">
        <v>1114501044</v>
      </c>
      <c r="B43" s="8">
        <v>45106</v>
      </c>
      <c r="D43" t="s">
        <v>131</v>
      </c>
      <c r="F43" s="4">
        <v>22200</v>
      </c>
      <c r="G43" s="4"/>
    </row>
    <row r="44" spans="1:8" ht="15.75" thickBot="1" x14ac:dyDescent="0.3">
      <c r="A44" s="52" t="s">
        <v>132</v>
      </c>
      <c r="B44" s="53"/>
      <c r="C44" s="53"/>
      <c r="D44" s="53"/>
      <c r="E44" s="53"/>
      <c r="F44" s="51">
        <f>SUM(F41:F43)</f>
        <v>49470.06</v>
      </c>
      <c r="G44" s="14" t="s">
        <v>129</v>
      </c>
    </row>
    <row r="45" spans="1:8" ht="15.75" thickTop="1" x14ac:dyDescent="0.25">
      <c r="A45" s="45"/>
      <c r="B45" s="45"/>
      <c r="C45" s="45"/>
      <c r="D45" s="45"/>
      <c r="E45" s="45"/>
      <c r="F45" s="46"/>
      <c r="G45" s="46"/>
      <c r="H45" s="47"/>
    </row>
    <row r="46" spans="1:8" x14ac:dyDescent="0.25">
      <c r="A46" s="6">
        <v>1118271440</v>
      </c>
      <c r="B46" s="8">
        <v>45113</v>
      </c>
      <c r="C46" t="s">
        <v>133</v>
      </c>
      <c r="D46" s="13" t="s">
        <v>121</v>
      </c>
      <c r="F46" s="14">
        <v>442649.17</v>
      </c>
      <c r="G46" s="13" t="s">
        <v>134</v>
      </c>
    </row>
    <row r="47" spans="1:8" x14ac:dyDescent="0.25">
      <c r="A47" s="6"/>
      <c r="B47" s="8"/>
      <c r="D47" s="13"/>
      <c r="F47" s="4"/>
      <c r="G47" s="13"/>
    </row>
    <row r="48" spans="1:8" x14ac:dyDescent="0.25">
      <c r="A48" s="6">
        <v>1118263465</v>
      </c>
      <c r="B48" s="8">
        <v>45113</v>
      </c>
      <c r="C48" t="s">
        <v>133</v>
      </c>
      <c r="D48" t="s">
        <v>117</v>
      </c>
      <c r="F48" s="4">
        <v>146206.32</v>
      </c>
    </row>
    <row r="49" spans="1:7" x14ac:dyDescent="0.25">
      <c r="A49" s="6">
        <v>1118263465</v>
      </c>
      <c r="B49" s="8">
        <v>45113</v>
      </c>
      <c r="C49" t="s">
        <v>133</v>
      </c>
      <c r="D49" t="s">
        <v>118</v>
      </c>
      <c r="F49" s="4">
        <v>774636.06</v>
      </c>
    </row>
    <row r="50" spans="1:7" x14ac:dyDescent="0.25">
      <c r="A50" s="6">
        <v>1118263465</v>
      </c>
      <c r="B50" s="8">
        <v>45113</v>
      </c>
      <c r="C50" t="s">
        <v>133</v>
      </c>
      <c r="D50" t="s">
        <v>119</v>
      </c>
      <c r="F50" s="54">
        <v>57694.98</v>
      </c>
    </row>
    <row r="51" spans="1:7" x14ac:dyDescent="0.25">
      <c r="A51" s="48">
        <v>1118263465</v>
      </c>
      <c r="B51" s="49">
        <v>45113</v>
      </c>
      <c r="C51" s="13" t="s">
        <v>133</v>
      </c>
      <c r="D51" s="13" t="s">
        <v>128</v>
      </c>
      <c r="F51" s="14">
        <f>SUM(F46:F50)</f>
        <v>1421186.53</v>
      </c>
      <c r="G51" s="13" t="s">
        <v>134</v>
      </c>
    </row>
    <row r="52" spans="1:7" x14ac:dyDescent="0.25">
      <c r="A52" s="6"/>
      <c r="F52" s="4"/>
    </row>
    <row r="53" spans="1:7" ht="31.9" customHeight="1" x14ac:dyDescent="0.25">
      <c r="A53" s="38">
        <v>1113158758</v>
      </c>
      <c r="B53" s="50">
        <v>45103</v>
      </c>
      <c r="C53" s="41" t="s">
        <v>130</v>
      </c>
      <c r="D53" s="71" t="s">
        <v>136</v>
      </c>
      <c r="E53" s="71"/>
      <c r="F53" s="55">
        <v>22015.59</v>
      </c>
    </row>
    <row r="54" spans="1:7" ht="27.95" customHeight="1" x14ac:dyDescent="0.25">
      <c r="A54" s="38">
        <v>1113160005</v>
      </c>
      <c r="B54" s="50">
        <v>45103</v>
      </c>
      <c r="C54" s="41" t="s">
        <v>130</v>
      </c>
      <c r="D54" s="71" t="s">
        <v>137</v>
      </c>
      <c r="E54" s="71"/>
      <c r="F54" s="56">
        <v>116950.62</v>
      </c>
    </row>
    <row r="56" spans="1:7" x14ac:dyDescent="0.25">
      <c r="A56" s="6">
        <v>1128346818</v>
      </c>
      <c r="B56" s="8">
        <v>45134</v>
      </c>
      <c r="D56" t="s">
        <v>131</v>
      </c>
      <c r="F56" s="56">
        <v>28641.47</v>
      </c>
    </row>
    <row r="58" spans="1:7" x14ac:dyDescent="0.25">
      <c r="A58" s="6" t="s">
        <v>138</v>
      </c>
      <c r="B58" s="8">
        <v>45132</v>
      </c>
      <c r="D58" t="s">
        <v>139</v>
      </c>
      <c r="F58" s="4">
        <v>4386.03</v>
      </c>
    </row>
    <row r="59" spans="1:7" x14ac:dyDescent="0.25">
      <c r="A59" s="6" t="s">
        <v>138</v>
      </c>
      <c r="B59" s="8">
        <v>45132</v>
      </c>
      <c r="D59" t="s">
        <v>140</v>
      </c>
      <c r="F59" s="54">
        <v>5590.31</v>
      </c>
    </row>
    <row r="60" spans="1:7" x14ac:dyDescent="0.25">
      <c r="A60" s="48" t="s">
        <v>138</v>
      </c>
      <c r="B60" s="49">
        <v>45132</v>
      </c>
      <c r="D60" s="13" t="s">
        <v>128</v>
      </c>
      <c r="F60" s="56">
        <f>SUM(F58:F59)</f>
        <v>9976.34</v>
      </c>
    </row>
    <row r="61" spans="1:7" x14ac:dyDescent="0.25">
      <c r="A61" s="6"/>
      <c r="F61" s="4"/>
    </row>
    <row r="62" spans="1:7" x14ac:dyDescent="0.25">
      <c r="A62" s="6" t="s">
        <v>141</v>
      </c>
      <c r="B62" s="8">
        <v>45123</v>
      </c>
      <c r="D62" t="s">
        <v>123</v>
      </c>
      <c r="F62" s="4">
        <v>500457.76</v>
      </c>
    </row>
    <row r="63" spans="1:7" x14ac:dyDescent="0.25">
      <c r="A63" s="6"/>
    </row>
    <row r="64" spans="1:7" x14ac:dyDescent="0.25">
      <c r="A64" s="48" t="s">
        <v>142</v>
      </c>
      <c r="B64" s="13"/>
      <c r="C64" s="13"/>
      <c r="D64" s="13"/>
      <c r="E64" s="13"/>
      <c r="F64" s="57">
        <f>F62+F60+F54+F53+F56</f>
        <v>678041.77999999991</v>
      </c>
      <c r="G64" s="13" t="s">
        <v>134</v>
      </c>
    </row>
    <row r="65" spans="1:8" x14ac:dyDescent="0.25">
      <c r="A65" s="45"/>
      <c r="B65" s="45"/>
      <c r="C65" s="45"/>
      <c r="D65" s="45"/>
      <c r="E65" s="45"/>
      <c r="F65" s="46"/>
      <c r="G65" s="46"/>
      <c r="H65" s="47"/>
    </row>
    <row r="66" spans="1:8" x14ac:dyDescent="0.25">
      <c r="A66" s="6"/>
    </row>
    <row r="67" spans="1:8" x14ac:dyDescent="0.25">
      <c r="A67" s="48" t="s">
        <v>143</v>
      </c>
    </row>
    <row r="68" spans="1:8" x14ac:dyDescent="0.25">
      <c r="A68" s="64" t="s">
        <v>144</v>
      </c>
      <c r="B68" s="15" t="s">
        <v>145</v>
      </c>
      <c r="C68" s="15" t="s">
        <v>146</v>
      </c>
      <c r="D68" s="15" t="s">
        <v>147</v>
      </c>
      <c r="E68" s="15"/>
      <c r="F68" s="15" t="s">
        <v>8</v>
      </c>
      <c r="G68" s="15" t="s">
        <v>148</v>
      </c>
    </row>
    <row r="69" spans="1:8" x14ac:dyDescent="0.25">
      <c r="A69" s="72">
        <v>1</v>
      </c>
      <c r="B69" s="62">
        <v>421266.11</v>
      </c>
      <c r="C69" s="62">
        <v>79191.649999999994</v>
      </c>
      <c r="D69" s="62"/>
      <c r="E69" s="62"/>
      <c r="F69" s="62">
        <f t="shared" ref="F69:F76" si="0">SUM(B69:E69)</f>
        <v>500457.76</v>
      </c>
      <c r="G69" s="63">
        <v>45123</v>
      </c>
    </row>
    <row r="70" spans="1:8" ht="15.75" thickBot="1" x14ac:dyDescent="0.3">
      <c r="A70" s="73"/>
      <c r="B70" s="60">
        <v>421266.11</v>
      </c>
      <c r="C70" s="60">
        <v>79191.649999999994</v>
      </c>
      <c r="D70" s="60">
        <v>9859.02</v>
      </c>
      <c r="E70" s="60"/>
      <c r="F70" s="60">
        <f t="shared" si="0"/>
        <v>510316.78</v>
      </c>
      <c r="G70" s="61">
        <v>45133</v>
      </c>
    </row>
    <row r="71" spans="1:8" x14ac:dyDescent="0.25">
      <c r="A71" s="74">
        <v>2</v>
      </c>
      <c r="B71" s="58">
        <v>446162</v>
      </c>
      <c r="C71" s="58">
        <v>54294.82</v>
      </c>
      <c r="D71" s="58"/>
      <c r="E71" s="58"/>
      <c r="F71" s="58">
        <f t="shared" si="0"/>
        <v>500456.82</v>
      </c>
      <c r="G71" s="59">
        <v>45154</v>
      </c>
    </row>
    <row r="72" spans="1:8" ht="15.75" thickBot="1" x14ac:dyDescent="0.3">
      <c r="A72" s="73"/>
      <c r="B72" s="60">
        <f>B71</f>
        <v>446162</v>
      </c>
      <c r="C72" s="60">
        <v>54294.82</v>
      </c>
      <c r="D72" s="60">
        <v>9859.02</v>
      </c>
      <c r="E72" s="60"/>
      <c r="F72" s="60">
        <f t="shared" si="0"/>
        <v>510315.84</v>
      </c>
      <c r="G72" s="61">
        <v>45164</v>
      </c>
    </row>
    <row r="73" spans="1:8" x14ac:dyDescent="0.25">
      <c r="A73" s="74">
        <v>3</v>
      </c>
      <c r="B73" s="58">
        <v>472531.17</v>
      </c>
      <c r="C73" s="58">
        <v>27926.59</v>
      </c>
      <c r="D73" s="58"/>
      <c r="E73" s="58"/>
      <c r="F73" s="58">
        <f t="shared" si="0"/>
        <v>500457.76</v>
      </c>
      <c r="G73" s="59">
        <v>45154</v>
      </c>
    </row>
    <row r="74" spans="1:8" ht="15.75" thickBot="1" x14ac:dyDescent="0.3">
      <c r="A74" s="73"/>
      <c r="B74" s="60">
        <f>B73</f>
        <v>472531.17</v>
      </c>
      <c r="C74" s="60">
        <f>C73</f>
        <v>27926.59</v>
      </c>
      <c r="D74" s="60">
        <v>9859.02</v>
      </c>
      <c r="E74" s="60"/>
      <c r="F74" s="60">
        <f t="shared" si="0"/>
        <v>510316.78</v>
      </c>
      <c r="G74" s="61">
        <v>45164</v>
      </c>
    </row>
    <row r="75" spans="1:8" x14ac:dyDescent="0.25">
      <c r="A75" s="65" t="s">
        <v>8</v>
      </c>
      <c r="B75" s="58">
        <f t="shared" ref="B75:D76" si="1">B73+B71+B69</f>
        <v>1339959.2799999998</v>
      </c>
      <c r="C75" s="58">
        <f t="shared" si="1"/>
        <v>161413.06</v>
      </c>
      <c r="D75" s="58">
        <f t="shared" si="1"/>
        <v>0</v>
      </c>
      <c r="E75" s="58"/>
      <c r="F75" s="58">
        <f t="shared" si="0"/>
        <v>1501372.3399999999</v>
      </c>
      <c r="G75" s="66"/>
    </row>
    <row r="76" spans="1:8" ht="15.75" thickBot="1" x14ac:dyDescent="0.3">
      <c r="A76" s="67"/>
      <c r="B76" s="60">
        <f t="shared" si="1"/>
        <v>1339959.2799999998</v>
      </c>
      <c r="C76" s="60">
        <f t="shared" si="1"/>
        <v>161413.06</v>
      </c>
      <c r="D76" s="60">
        <f t="shared" si="1"/>
        <v>29577.06</v>
      </c>
      <c r="E76" s="60"/>
      <c r="F76" s="60">
        <f t="shared" si="0"/>
        <v>1530949.4</v>
      </c>
      <c r="G76" s="68"/>
    </row>
    <row r="77" spans="1:8" x14ac:dyDescent="0.25">
      <c r="A77" s="6"/>
      <c r="B77" s="4"/>
      <c r="C77" s="4"/>
      <c r="D77" s="4"/>
      <c r="E77" s="4"/>
      <c r="F77" s="4"/>
    </row>
    <row r="78" spans="1:8" x14ac:dyDescent="0.25">
      <c r="A78" s="6"/>
      <c r="B78" s="4"/>
      <c r="C78" s="4"/>
      <c r="D78" s="4"/>
      <c r="E78" s="4"/>
      <c r="F78" s="4"/>
    </row>
    <row r="79" spans="1:8" x14ac:dyDescent="0.25">
      <c r="A79" s="6"/>
      <c r="B79" s="4"/>
      <c r="C79" s="4"/>
      <c r="D79" s="4"/>
      <c r="E79" s="4"/>
      <c r="F79" s="4"/>
    </row>
    <row r="80" spans="1:8" x14ac:dyDescent="0.25">
      <c r="A80" s="6"/>
      <c r="B80" s="4"/>
      <c r="C80" s="4"/>
      <c r="D80" s="4"/>
      <c r="E80" s="4"/>
      <c r="F80" s="4"/>
    </row>
    <row r="81" spans="1:6" x14ac:dyDescent="0.25">
      <c r="A81" s="6"/>
      <c r="B81" s="4"/>
      <c r="C81" s="4"/>
      <c r="D81" s="4"/>
      <c r="E81" s="4"/>
      <c r="F81" s="4"/>
    </row>
    <row r="82" spans="1:6" x14ac:dyDescent="0.25">
      <c r="A82" s="6"/>
      <c r="B82" s="4"/>
      <c r="C82" s="4"/>
      <c r="D82" s="4"/>
      <c r="E82" s="4"/>
      <c r="F82" s="4"/>
    </row>
    <row r="83" spans="1:6" x14ac:dyDescent="0.25">
      <c r="A83" s="6"/>
      <c r="B83" s="4"/>
      <c r="C83" s="4"/>
      <c r="D83" s="4"/>
      <c r="E83" s="4"/>
      <c r="F83" s="4"/>
    </row>
    <row r="84" spans="1:6" x14ac:dyDescent="0.25">
      <c r="A84" s="6"/>
      <c r="B84" s="4"/>
      <c r="C84" s="4"/>
      <c r="D84" s="4"/>
      <c r="E84" s="4"/>
      <c r="F84" s="4"/>
    </row>
    <row r="85" spans="1:6" x14ac:dyDescent="0.25">
      <c r="B85" s="4"/>
      <c r="C85" s="4"/>
      <c r="D85" s="4"/>
      <c r="E85" s="4"/>
      <c r="F85" s="4"/>
    </row>
    <row r="86" spans="1:6" x14ac:dyDescent="0.25">
      <c r="B86" s="4"/>
      <c r="C86" s="4"/>
      <c r="D86" s="4"/>
      <c r="E86" s="4"/>
      <c r="F86" s="4"/>
    </row>
    <row r="87" spans="1:6" x14ac:dyDescent="0.25">
      <c r="B87" s="4"/>
      <c r="C87" s="4"/>
      <c r="D87" s="4"/>
      <c r="E87" s="4"/>
      <c r="F87" s="4"/>
    </row>
    <row r="88" spans="1:6" x14ac:dyDescent="0.25">
      <c r="B88" s="4"/>
      <c r="C88" s="4"/>
      <c r="D88" s="4"/>
      <c r="E88" s="4"/>
      <c r="F88" s="4"/>
    </row>
    <row r="89" spans="1:6" x14ac:dyDescent="0.25">
      <c r="B89" s="4"/>
      <c r="C89" s="4"/>
      <c r="D89" s="4"/>
      <c r="E89" s="4"/>
      <c r="F89" s="4"/>
    </row>
    <row r="90" spans="1:6" x14ac:dyDescent="0.25">
      <c r="B90" s="4"/>
      <c r="C90" s="4"/>
      <c r="D90" s="4"/>
      <c r="E90" s="4"/>
      <c r="F90" s="4"/>
    </row>
    <row r="91" spans="1:6" x14ac:dyDescent="0.25">
      <c r="B91" s="4"/>
      <c r="C91" s="4"/>
      <c r="D91" s="4"/>
      <c r="E91" s="4"/>
      <c r="F91" s="4"/>
    </row>
    <row r="92" spans="1:6" x14ac:dyDescent="0.25">
      <c r="B92" s="4"/>
      <c r="C92" s="4"/>
      <c r="D92" s="4"/>
      <c r="E92" s="4"/>
      <c r="F92" s="4"/>
    </row>
    <row r="93" spans="1:6" x14ac:dyDescent="0.25">
      <c r="B93" s="4"/>
      <c r="C93" s="4"/>
      <c r="D93" s="4"/>
      <c r="E93" s="4"/>
      <c r="F93" s="4"/>
    </row>
    <row r="94" spans="1:6" x14ac:dyDescent="0.25">
      <c r="B94" s="4"/>
      <c r="C94" s="4"/>
      <c r="D94" s="4"/>
      <c r="E94" s="4"/>
      <c r="F94" s="4"/>
    </row>
    <row r="95" spans="1:6" x14ac:dyDescent="0.25">
      <c r="B95" s="4"/>
      <c r="C95" s="4"/>
      <c r="D95" s="4"/>
      <c r="E95" s="4"/>
      <c r="F95" s="4"/>
    </row>
    <row r="96" spans="1:6" x14ac:dyDescent="0.25">
      <c r="B96" s="4"/>
      <c r="C96" s="4"/>
      <c r="D96" s="4"/>
      <c r="E96" s="4"/>
      <c r="F96" s="4"/>
    </row>
    <row r="97" spans="2:6" x14ac:dyDescent="0.25">
      <c r="B97" s="4"/>
      <c r="C97" s="4"/>
      <c r="D97" s="4"/>
      <c r="E97" s="4"/>
      <c r="F97" s="4"/>
    </row>
    <row r="98" spans="2:6" x14ac:dyDescent="0.25">
      <c r="B98" s="4"/>
      <c r="C98" s="4"/>
      <c r="D98" s="4"/>
      <c r="E98" s="4"/>
      <c r="F98" s="4"/>
    </row>
    <row r="99" spans="2:6" x14ac:dyDescent="0.25">
      <c r="B99" s="4"/>
      <c r="C99" s="4"/>
      <c r="D99" s="4"/>
      <c r="E99" s="4"/>
      <c r="F99" s="4"/>
    </row>
    <row r="100" spans="2:6" x14ac:dyDescent="0.25">
      <c r="B100" s="4"/>
      <c r="C100" s="4"/>
      <c r="D100" s="4"/>
      <c r="E100" s="4"/>
      <c r="F100" s="4"/>
    </row>
    <row r="101" spans="2:6" x14ac:dyDescent="0.25">
      <c r="B101" s="4"/>
      <c r="C101" s="4"/>
      <c r="D101" s="4"/>
      <c r="E101" s="4"/>
      <c r="F101" s="4"/>
    </row>
    <row r="102" spans="2:6" x14ac:dyDescent="0.25">
      <c r="B102" s="4"/>
      <c r="C102" s="4"/>
      <c r="D102" s="4"/>
      <c r="E102" s="4"/>
      <c r="F102" s="4"/>
    </row>
    <row r="103" spans="2:6" x14ac:dyDescent="0.25">
      <c r="B103" s="4"/>
      <c r="C103" s="4"/>
      <c r="D103" s="4"/>
      <c r="E103" s="4"/>
      <c r="F103" s="4"/>
    </row>
    <row r="104" spans="2:6" x14ac:dyDescent="0.25">
      <c r="B104" s="4"/>
      <c r="C104" s="4"/>
      <c r="D104" s="4"/>
      <c r="E104" s="4"/>
      <c r="F104" s="4"/>
    </row>
    <row r="105" spans="2:6" x14ac:dyDescent="0.25">
      <c r="B105" s="4"/>
      <c r="C105" s="4"/>
      <c r="D105" s="4"/>
      <c r="E105" s="4"/>
      <c r="F105" s="4"/>
    </row>
    <row r="106" spans="2:6" x14ac:dyDescent="0.25">
      <c r="B106" s="4"/>
      <c r="C106" s="4"/>
      <c r="D106" s="4"/>
      <c r="E106" s="4"/>
      <c r="F106" s="4"/>
    </row>
    <row r="107" spans="2:6" x14ac:dyDescent="0.25">
      <c r="B107" s="4"/>
      <c r="C107" s="4"/>
      <c r="D107" s="4"/>
      <c r="E107" s="4"/>
      <c r="F107" s="4"/>
    </row>
    <row r="108" spans="2:6" x14ac:dyDescent="0.25">
      <c r="B108" s="4"/>
      <c r="C108" s="4"/>
      <c r="D108" s="4"/>
      <c r="E108" s="4"/>
      <c r="F108" s="4"/>
    </row>
    <row r="109" spans="2:6" x14ac:dyDescent="0.25">
      <c r="B109" s="4"/>
      <c r="C109" s="4"/>
      <c r="D109" s="4"/>
      <c r="E109" s="4"/>
      <c r="F109" s="4"/>
    </row>
    <row r="110" spans="2:6" x14ac:dyDescent="0.25">
      <c r="B110" s="4"/>
      <c r="C110" s="4"/>
      <c r="D110" s="4"/>
      <c r="E110" s="4"/>
      <c r="F110" s="4"/>
    </row>
    <row r="111" spans="2:6" x14ac:dyDescent="0.25">
      <c r="B111" s="4"/>
      <c r="C111" s="4"/>
      <c r="D111" s="4"/>
      <c r="E111" s="4"/>
      <c r="F111" s="4"/>
    </row>
    <row r="112" spans="2:6" x14ac:dyDescent="0.25">
      <c r="B112" s="4"/>
      <c r="C112" s="4"/>
      <c r="D112" s="4"/>
      <c r="E112" s="4"/>
      <c r="F112" s="4"/>
    </row>
    <row r="113" spans="2:6" x14ac:dyDescent="0.25">
      <c r="B113" s="4"/>
      <c r="C113" s="4"/>
      <c r="D113" s="4"/>
      <c r="E113" s="4"/>
      <c r="F113" s="4"/>
    </row>
    <row r="114" spans="2:6" x14ac:dyDescent="0.25">
      <c r="B114" s="4"/>
      <c r="C114" s="4"/>
      <c r="D114" s="4"/>
      <c r="E114" s="4"/>
      <c r="F114" s="4"/>
    </row>
    <row r="115" spans="2:6" x14ac:dyDescent="0.25">
      <c r="B115" s="4"/>
      <c r="C115" s="4"/>
      <c r="D115" s="4"/>
      <c r="E115" s="4"/>
      <c r="F115" s="4"/>
    </row>
    <row r="116" spans="2:6" x14ac:dyDescent="0.25">
      <c r="B116" s="4"/>
      <c r="C116" s="4"/>
      <c r="D116" s="4"/>
      <c r="E116" s="4"/>
      <c r="F116" s="4"/>
    </row>
    <row r="117" spans="2:6" x14ac:dyDescent="0.25">
      <c r="B117" s="4"/>
      <c r="C117" s="4"/>
      <c r="D117" s="4"/>
      <c r="E117" s="4"/>
      <c r="F117" s="4"/>
    </row>
    <row r="118" spans="2:6" x14ac:dyDescent="0.25">
      <c r="B118" s="4"/>
      <c r="C118" s="4"/>
      <c r="D118" s="4"/>
      <c r="E118" s="4"/>
      <c r="F118" s="4"/>
    </row>
    <row r="119" spans="2:6" x14ac:dyDescent="0.25">
      <c r="B119" s="4"/>
      <c r="C119" s="4"/>
      <c r="D119" s="4"/>
      <c r="E119" s="4"/>
      <c r="F119" s="4"/>
    </row>
    <row r="120" spans="2:6" x14ac:dyDescent="0.25">
      <c r="B120" s="4"/>
      <c r="C120" s="4"/>
      <c r="D120" s="4"/>
      <c r="E120" s="4"/>
      <c r="F120" s="4"/>
    </row>
    <row r="121" spans="2:6" x14ac:dyDescent="0.25">
      <c r="B121" s="4"/>
      <c r="C121" s="4"/>
      <c r="D121" s="4"/>
      <c r="E121" s="4"/>
      <c r="F121" s="4"/>
    </row>
    <row r="122" spans="2:6" x14ac:dyDescent="0.25">
      <c r="B122" s="4"/>
      <c r="C122" s="4"/>
      <c r="D122" s="4"/>
      <c r="E122" s="4"/>
      <c r="F122" s="4"/>
    </row>
    <row r="123" spans="2:6" x14ac:dyDescent="0.25">
      <c r="B123" s="4"/>
      <c r="C123" s="4"/>
      <c r="D123" s="4"/>
      <c r="E123" s="4"/>
      <c r="F123" s="4"/>
    </row>
    <row r="124" spans="2:6" x14ac:dyDescent="0.25">
      <c r="B124" s="4"/>
      <c r="C124" s="4"/>
      <c r="D124" s="4"/>
      <c r="E124" s="4"/>
      <c r="F124" s="4"/>
    </row>
    <row r="125" spans="2:6" x14ac:dyDescent="0.25">
      <c r="B125" s="4"/>
      <c r="C125" s="4"/>
      <c r="D125" s="4"/>
      <c r="E125" s="4"/>
      <c r="F125" s="4"/>
    </row>
    <row r="126" spans="2:6" x14ac:dyDescent="0.25">
      <c r="B126" s="4"/>
      <c r="C126" s="4"/>
      <c r="D126" s="4"/>
      <c r="E126" s="4"/>
      <c r="F126" s="4"/>
    </row>
    <row r="127" spans="2:6" x14ac:dyDescent="0.25">
      <c r="B127" s="4"/>
      <c r="C127" s="4"/>
      <c r="D127" s="4"/>
      <c r="E127" s="4"/>
      <c r="F127" s="4"/>
    </row>
    <row r="128" spans="2:6" x14ac:dyDescent="0.25">
      <c r="B128" s="4"/>
      <c r="C128" s="4"/>
      <c r="D128" s="4"/>
      <c r="E128" s="4"/>
      <c r="F128" s="4"/>
    </row>
    <row r="129" spans="2:6" x14ac:dyDescent="0.25">
      <c r="B129" s="4"/>
      <c r="C129" s="4"/>
      <c r="D129" s="4"/>
      <c r="E129" s="4"/>
      <c r="F129" s="4"/>
    </row>
    <row r="130" spans="2:6" x14ac:dyDescent="0.25">
      <c r="B130" s="4"/>
      <c r="C130" s="4"/>
      <c r="D130" s="4"/>
      <c r="E130" s="4"/>
      <c r="F130" s="4"/>
    </row>
  </sheetData>
  <mergeCells count="9">
    <mergeCell ref="H25:H28"/>
    <mergeCell ref="D41:E41"/>
    <mergeCell ref="D42:E42"/>
    <mergeCell ref="D53:E53"/>
    <mergeCell ref="D54:E54"/>
    <mergeCell ref="A69:A70"/>
    <mergeCell ref="A71:A72"/>
    <mergeCell ref="A73:A74"/>
    <mergeCell ref="D24:E24"/>
  </mergeCells>
  <pageMargins left="0.17" right="0.19" top="0.46" bottom="0.19" header="0.3" footer="0.14000000000000001"/>
  <pageSetup scale="62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B4A37-2505-4EA5-B278-F50BCC340A23}">
  <dimension ref="A3:J25"/>
  <sheetViews>
    <sheetView workbookViewId="0">
      <selection activeCell="A3" sqref="A3"/>
    </sheetView>
  </sheetViews>
  <sheetFormatPr baseColWidth="10" defaultColWidth="9.140625" defaultRowHeight="15" x14ac:dyDescent="0.25"/>
  <cols>
    <col min="1" max="1" width="49.5703125" bestFit="1" customWidth="1"/>
    <col min="2" max="2" width="16.7109375" customWidth="1"/>
    <col min="3" max="3" width="12.85546875" customWidth="1"/>
    <col min="4" max="4" width="13.85546875" customWidth="1"/>
    <col min="5" max="6" width="15.28515625" customWidth="1"/>
    <col min="7" max="7" width="13.7109375" customWidth="1"/>
    <col min="8" max="8" width="14.7109375" customWidth="1"/>
    <col min="9" max="9" width="14" bestFit="1" customWidth="1"/>
    <col min="10" max="10" width="7" bestFit="1" customWidth="1"/>
    <col min="11" max="11" width="10.28515625" bestFit="1" customWidth="1"/>
    <col min="12" max="12" width="8.140625" bestFit="1" customWidth="1"/>
    <col min="13" max="13" width="7.5703125" bestFit="1" customWidth="1"/>
    <col min="14" max="14" width="10.42578125" bestFit="1" customWidth="1"/>
    <col min="15" max="15" width="8.85546875" bestFit="1" customWidth="1"/>
    <col min="16" max="16" width="6.85546875" bestFit="1" customWidth="1"/>
    <col min="17" max="17" width="9.7109375" bestFit="1" customWidth="1"/>
    <col min="18" max="18" width="8.140625" bestFit="1" customWidth="1"/>
    <col min="19" max="19" width="6.140625" bestFit="1" customWidth="1"/>
    <col min="20" max="20" width="9.140625" bestFit="1" customWidth="1"/>
    <col min="21" max="21" width="7.5703125" bestFit="1" customWidth="1"/>
    <col min="22" max="22" width="10.28515625" bestFit="1" customWidth="1"/>
  </cols>
  <sheetData>
    <row r="3" spans="1:10" x14ac:dyDescent="0.25">
      <c r="A3" s="5" t="s">
        <v>84</v>
      </c>
      <c r="B3" s="5" t="s">
        <v>75</v>
      </c>
    </row>
    <row r="4" spans="1:10" x14ac:dyDescent="0.25">
      <c r="B4" t="s">
        <v>77</v>
      </c>
      <c r="C4" t="s">
        <v>78</v>
      </c>
      <c r="D4" t="s">
        <v>79</v>
      </c>
      <c r="E4" t="s">
        <v>80</v>
      </c>
      <c r="F4" t="s">
        <v>81</v>
      </c>
      <c r="G4" t="s">
        <v>82</v>
      </c>
      <c r="H4" t="s">
        <v>76</v>
      </c>
    </row>
    <row r="5" spans="1:10" ht="13.5" customHeight="1" x14ac:dyDescent="0.25"/>
    <row r="6" spans="1:10" x14ac:dyDescent="0.25">
      <c r="A6" s="5" t="s">
        <v>83</v>
      </c>
    </row>
    <row r="7" spans="1:10" x14ac:dyDescent="0.25">
      <c r="A7" s="6" t="s">
        <v>52</v>
      </c>
      <c r="B7" s="7"/>
      <c r="C7" s="7">
        <v>175864.62</v>
      </c>
      <c r="D7" s="7"/>
      <c r="E7" s="7"/>
      <c r="F7" s="7"/>
      <c r="G7" s="7"/>
      <c r="H7" s="7">
        <v>175864.62</v>
      </c>
    </row>
    <row r="8" spans="1:10" x14ac:dyDescent="0.25">
      <c r="A8" s="6" t="s">
        <v>18</v>
      </c>
      <c r="B8" s="7"/>
      <c r="C8" s="7"/>
      <c r="D8" s="7"/>
      <c r="E8" s="7"/>
      <c r="F8" s="10">
        <v>49470.89</v>
      </c>
      <c r="G8" s="10">
        <v>678041.77999999991</v>
      </c>
      <c r="H8" s="7">
        <v>727512.66999999993</v>
      </c>
      <c r="I8">
        <f>500457.76</f>
        <v>500457.76</v>
      </c>
      <c r="J8" t="s">
        <v>85</v>
      </c>
    </row>
    <row r="9" spans="1:10" x14ac:dyDescent="0.25">
      <c r="A9" s="6" t="s">
        <v>37</v>
      </c>
      <c r="B9" s="7"/>
      <c r="C9" s="7"/>
      <c r="D9" s="7">
        <v>252001.96</v>
      </c>
      <c r="E9" s="7"/>
      <c r="F9" s="7"/>
      <c r="G9" s="7"/>
      <c r="H9" s="7">
        <v>252001.96</v>
      </c>
      <c r="I9">
        <v>116950.62</v>
      </c>
      <c r="J9" t="s">
        <v>86</v>
      </c>
    </row>
    <row r="10" spans="1:10" x14ac:dyDescent="0.25">
      <c r="A10" s="6" t="s">
        <v>58</v>
      </c>
      <c r="B10" s="7">
        <v>175330.64</v>
      </c>
      <c r="C10" s="7"/>
      <c r="D10" s="7"/>
      <c r="E10" s="7"/>
      <c r="F10" s="7"/>
      <c r="G10" s="7"/>
      <c r="H10" s="7">
        <v>175330.64</v>
      </c>
      <c r="I10">
        <v>28641.47</v>
      </c>
      <c r="J10" t="s">
        <v>87</v>
      </c>
    </row>
    <row r="11" spans="1:10" x14ac:dyDescent="0.25">
      <c r="A11" s="6" t="s">
        <v>25</v>
      </c>
      <c r="B11" s="7"/>
      <c r="C11" s="7"/>
      <c r="D11" s="7"/>
      <c r="E11" s="7"/>
      <c r="F11" s="9">
        <v>250366.23</v>
      </c>
      <c r="G11" s="7"/>
      <c r="H11" s="7">
        <v>250366.23</v>
      </c>
      <c r="I11">
        <v>9976.34</v>
      </c>
      <c r="J11" t="s">
        <v>88</v>
      </c>
    </row>
    <row r="12" spans="1:10" x14ac:dyDescent="0.25">
      <c r="A12" s="6" t="s">
        <v>29</v>
      </c>
      <c r="B12" s="7"/>
      <c r="C12" s="7"/>
      <c r="D12" s="7"/>
      <c r="E12" s="9">
        <v>251003.89</v>
      </c>
      <c r="F12" s="7"/>
      <c r="G12" s="7"/>
      <c r="H12" s="7">
        <v>251003.89</v>
      </c>
      <c r="I12">
        <v>22015.59</v>
      </c>
      <c r="J12" t="s">
        <v>89</v>
      </c>
    </row>
    <row r="13" spans="1:10" x14ac:dyDescent="0.25">
      <c r="A13" s="6" t="s">
        <v>74</v>
      </c>
      <c r="B13" s="7"/>
      <c r="C13" s="7"/>
      <c r="D13" s="7"/>
      <c r="E13" s="7"/>
      <c r="F13" s="7"/>
      <c r="G13" s="9">
        <v>249728.58</v>
      </c>
      <c r="H13" s="7">
        <v>249728.58</v>
      </c>
      <c r="I13">
        <f>SUM(I8:I12)</f>
        <v>678041.77999999991</v>
      </c>
      <c r="J13" t="s">
        <v>90</v>
      </c>
    </row>
    <row r="14" spans="1:10" x14ac:dyDescent="0.25">
      <c r="A14" s="6" t="s">
        <v>69</v>
      </c>
      <c r="B14" s="7"/>
      <c r="C14" s="7"/>
      <c r="D14" s="7"/>
      <c r="E14" s="7"/>
      <c r="F14" s="7"/>
      <c r="G14" s="10">
        <v>442649.19</v>
      </c>
      <c r="H14" s="7">
        <v>442649.19</v>
      </c>
      <c r="J14" t="s">
        <v>92</v>
      </c>
    </row>
    <row r="15" spans="1:10" x14ac:dyDescent="0.25">
      <c r="A15" s="6" t="s">
        <v>9</v>
      </c>
      <c r="B15" s="7"/>
      <c r="C15" s="7"/>
      <c r="D15" s="7"/>
      <c r="E15" s="10">
        <v>316814.40000000002</v>
      </c>
      <c r="F15" s="10">
        <v>455640.84</v>
      </c>
      <c r="G15" s="7"/>
      <c r="H15" s="7">
        <v>772455.24</v>
      </c>
    </row>
    <row r="16" spans="1:10" x14ac:dyDescent="0.25">
      <c r="A16" s="6" t="s">
        <v>55</v>
      </c>
      <c r="B16" s="7">
        <v>127877.68</v>
      </c>
      <c r="C16" s="7"/>
      <c r="D16" s="7"/>
      <c r="E16" s="7"/>
      <c r="F16" s="7"/>
      <c r="G16" s="7"/>
      <c r="H16" s="7">
        <v>127877.68</v>
      </c>
    </row>
    <row r="17" spans="1:10" x14ac:dyDescent="0.25">
      <c r="A17" s="6" t="s">
        <v>28</v>
      </c>
      <c r="B17" s="7"/>
      <c r="C17" s="7">
        <v>165490.46</v>
      </c>
      <c r="D17" s="7"/>
      <c r="E17" s="10">
        <v>609003.80000000005</v>
      </c>
      <c r="F17" s="7"/>
      <c r="G17" s="7"/>
      <c r="H17" s="7">
        <v>774494.26</v>
      </c>
    </row>
    <row r="18" spans="1:10" x14ac:dyDescent="0.25">
      <c r="A18" s="6" t="s">
        <v>10</v>
      </c>
      <c r="B18" s="7">
        <v>336282.08</v>
      </c>
      <c r="C18" s="7">
        <v>343428.39</v>
      </c>
      <c r="D18" s="7"/>
      <c r="E18" s="10">
        <v>762975.93</v>
      </c>
      <c r="F18" s="10">
        <v>1009162.09</v>
      </c>
      <c r="G18" s="10">
        <v>978537.36</v>
      </c>
      <c r="H18" s="7">
        <v>3430385.8499999996</v>
      </c>
      <c r="J18" t="s">
        <v>91</v>
      </c>
    </row>
    <row r="19" spans="1:10" x14ac:dyDescent="0.25">
      <c r="A19" s="6" t="s">
        <v>76</v>
      </c>
      <c r="B19" s="7">
        <v>639490.4</v>
      </c>
      <c r="C19" s="7">
        <v>684783.47</v>
      </c>
      <c r="D19" s="7">
        <v>252001.96</v>
      </c>
      <c r="E19" s="7">
        <v>1939798.02</v>
      </c>
      <c r="F19" s="7">
        <v>1764640.0499999998</v>
      </c>
      <c r="G19" s="7">
        <v>2348956.9099999997</v>
      </c>
      <c r="H19" s="7">
        <v>7629670.8100000005</v>
      </c>
    </row>
    <row r="21" spans="1:10" x14ac:dyDescent="0.25">
      <c r="A21" s="11" t="s">
        <v>97</v>
      </c>
    </row>
    <row r="22" spans="1:10" x14ac:dyDescent="0.25">
      <c r="A22" s="12" t="s">
        <v>96</v>
      </c>
      <c r="I22">
        <v>16918.72</v>
      </c>
      <c r="J22" t="s">
        <v>93</v>
      </c>
    </row>
    <row r="23" spans="1:10" x14ac:dyDescent="0.25">
      <c r="I23">
        <v>10351.34</v>
      </c>
      <c r="J23" t="s">
        <v>94</v>
      </c>
    </row>
    <row r="24" spans="1:10" x14ac:dyDescent="0.25">
      <c r="I24">
        <v>22200.83</v>
      </c>
      <c r="J24" t="s">
        <v>95</v>
      </c>
    </row>
    <row r="25" spans="1:10" x14ac:dyDescent="0.25">
      <c r="I25">
        <f>SUM(I22:I24)</f>
        <v>49470.89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3045C-AE9E-4D5A-8066-F71CC91185E2}">
  <dimension ref="A3:I108"/>
  <sheetViews>
    <sheetView topLeftCell="A77" workbookViewId="0">
      <selection activeCell="C26" sqref="C26"/>
    </sheetView>
  </sheetViews>
  <sheetFormatPr baseColWidth="10" defaultColWidth="9.140625" defaultRowHeight="15" x14ac:dyDescent="0.25"/>
  <cols>
    <col min="3" max="3" width="82.28515625" bestFit="1" customWidth="1"/>
    <col min="4" max="4" width="19.7109375" bestFit="1" customWidth="1"/>
    <col min="5" max="5" width="14" customWidth="1"/>
    <col min="6" max="6" width="8.85546875" bestFit="1" customWidth="1"/>
    <col min="7" max="7" width="14.140625" customWidth="1"/>
    <col min="8" max="8" width="12.85546875" customWidth="1"/>
    <col min="9" max="9" width="15.28515625" customWidth="1"/>
  </cols>
  <sheetData>
    <row r="3" spans="1:9" ht="51.75" x14ac:dyDescent="0.25">
      <c r="A3" s="1" t="s">
        <v>0</v>
      </c>
      <c r="B3" s="1" t="s">
        <v>1</v>
      </c>
      <c r="C3" s="1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x14ac:dyDescent="0.25">
      <c r="A4" s="3">
        <v>45078</v>
      </c>
      <c r="B4" t="s">
        <v>13</v>
      </c>
      <c r="C4" t="s">
        <v>9</v>
      </c>
      <c r="D4" s="4">
        <v>364512.67</v>
      </c>
      <c r="E4" s="4">
        <v>91128.17</v>
      </c>
      <c r="F4" s="4">
        <v>0</v>
      </c>
      <c r="G4" s="4">
        <v>0</v>
      </c>
      <c r="H4" s="4">
        <v>0</v>
      </c>
      <c r="I4" s="4">
        <v>455640.84</v>
      </c>
    </row>
    <row r="5" spans="1:9" x14ac:dyDescent="0.25">
      <c r="A5" s="3">
        <v>45078</v>
      </c>
      <c r="B5" t="s">
        <v>13</v>
      </c>
      <c r="C5" t="s">
        <v>10</v>
      </c>
      <c r="D5" s="4">
        <v>807329.67</v>
      </c>
      <c r="E5" s="4">
        <v>201832.42</v>
      </c>
      <c r="F5" s="4">
        <v>0</v>
      </c>
      <c r="G5" s="4">
        <v>0</v>
      </c>
      <c r="H5" s="4">
        <v>0</v>
      </c>
      <c r="I5" s="4">
        <v>1009162.09</v>
      </c>
    </row>
    <row r="6" spans="1:9" x14ac:dyDescent="0.25">
      <c r="A6" s="3">
        <v>45078</v>
      </c>
      <c r="B6" t="s">
        <v>13</v>
      </c>
      <c r="C6" t="s">
        <v>11</v>
      </c>
      <c r="D6" s="4">
        <v>3999.92</v>
      </c>
      <c r="E6" s="4">
        <v>999.98</v>
      </c>
      <c r="F6" s="4">
        <v>0</v>
      </c>
      <c r="G6" s="4">
        <v>0</v>
      </c>
      <c r="H6" s="4">
        <v>0</v>
      </c>
      <c r="I6" s="4">
        <v>4999.8999999999996</v>
      </c>
    </row>
    <row r="7" spans="1:9" x14ac:dyDescent="0.25">
      <c r="A7" s="3">
        <v>45078</v>
      </c>
      <c r="B7" t="s">
        <v>13</v>
      </c>
      <c r="C7" t="s">
        <v>12</v>
      </c>
      <c r="D7" s="4">
        <v>4000</v>
      </c>
      <c r="E7" s="4">
        <v>1000</v>
      </c>
      <c r="F7" s="4">
        <v>0</v>
      </c>
      <c r="G7" s="4">
        <v>0</v>
      </c>
      <c r="H7" s="4">
        <v>0</v>
      </c>
      <c r="I7" s="4">
        <v>5000</v>
      </c>
    </row>
    <row r="8" spans="1:9" x14ac:dyDescent="0.25">
      <c r="A8" s="3">
        <v>45078</v>
      </c>
      <c r="B8" t="s">
        <v>13</v>
      </c>
      <c r="C8" t="s">
        <v>17</v>
      </c>
      <c r="D8" s="4">
        <v>0</v>
      </c>
      <c r="E8" s="4">
        <v>0</v>
      </c>
      <c r="F8" s="4">
        <v>0</v>
      </c>
      <c r="G8" s="4">
        <v>227403.9</v>
      </c>
      <c r="H8" s="4">
        <v>92883.29</v>
      </c>
      <c r="I8" s="4">
        <v>320287.19</v>
      </c>
    </row>
    <row r="9" spans="1:9" x14ac:dyDescent="0.25">
      <c r="A9" s="3">
        <v>45078</v>
      </c>
      <c r="B9" t="s">
        <v>13</v>
      </c>
      <c r="C9" t="s">
        <v>18</v>
      </c>
      <c r="D9" s="4">
        <v>8281.07</v>
      </c>
      <c r="E9" s="4">
        <v>2070.27</v>
      </c>
      <c r="F9" s="4">
        <v>0</v>
      </c>
      <c r="G9" s="4">
        <v>0</v>
      </c>
      <c r="H9" s="4">
        <v>0</v>
      </c>
      <c r="I9" s="4">
        <v>10351.34</v>
      </c>
    </row>
    <row r="10" spans="1:9" x14ac:dyDescent="0.25">
      <c r="A10" s="3">
        <v>45078</v>
      </c>
      <c r="B10" t="s">
        <v>13</v>
      </c>
      <c r="C10" t="s">
        <v>19</v>
      </c>
      <c r="D10" s="4">
        <v>0</v>
      </c>
      <c r="E10" s="4">
        <v>0</v>
      </c>
      <c r="F10" s="4">
        <v>0</v>
      </c>
      <c r="G10" s="4">
        <v>119880.17</v>
      </c>
      <c r="H10" s="4">
        <v>48965.14</v>
      </c>
      <c r="I10" s="4">
        <v>168845.31</v>
      </c>
    </row>
    <row r="11" spans="1:9" x14ac:dyDescent="0.25">
      <c r="A11" s="3">
        <v>45078</v>
      </c>
      <c r="B11" t="s">
        <v>13</v>
      </c>
      <c r="C11" t="s">
        <v>20</v>
      </c>
      <c r="D11" s="4">
        <v>0</v>
      </c>
      <c r="E11" s="4">
        <v>0</v>
      </c>
      <c r="F11" s="4">
        <v>0</v>
      </c>
      <c r="G11" s="4">
        <v>118854.38</v>
      </c>
      <c r="H11" s="4">
        <v>48546.15</v>
      </c>
      <c r="I11" s="4">
        <v>167400.53</v>
      </c>
    </row>
    <row r="12" spans="1:9" x14ac:dyDescent="0.25">
      <c r="A12" s="3">
        <v>45078</v>
      </c>
      <c r="B12" t="s">
        <v>13</v>
      </c>
      <c r="C12" t="s">
        <v>18</v>
      </c>
      <c r="D12" s="4">
        <v>13534.98</v>
      </c>
      <c r="E12" s="4">
        <v>3383.74</v>
      </c>
      <c r="F12" s="4">
        <v>0</v>
      </c>
      <c r="G12" s="4">
        <v>0</v>
      </c>
      <c r="H12" s="4">
        <v>0</v>
      </c>
      <c r="I12" s="4">
        <v>16918.72</v>
      </c>
    </row>
    <row r="13" spans="1:9" x14ac:dyDescent="0.25">
      <c r="A13" s="3">
        <v>45078</v>
      </c>
      <c r="B13" t="s">
        <v>13</v>
      </c>
      <c r="C13" t="s">
        <v>21</v>
      </c>
      <c r="D13" s="4">
        <v>0</v>
      </c>
      <c r="E13" s="4">
        <v>0</v>
      </c>
      <c r="F13" s="4">
        <v>0</v>
      </c>
      <c r="G13" s="4">
        <v>62978.34</v>
      </c>
      <c r="H13" s="4">
        <v>25723.55</v>
      </c>
      <c r="I13" s="4">
        <v>88701.89</v>
      </c>
    </row>
    <row r="14" spans="1:9" x14ac:dyDescent="0.25">
      <c r="A14" s="3">
        <v>45078</v>
      </c>
      <c r="B14" t="s">
        <v>13</v>
      </c>
      <c r="C14" t="s">
        <v>22</v>
      </c>
      <c r="D14" s="4">
        <v>0</v>
      </c>
      <c r="E14" s="4">
        <v>0</v>
      </c>
      <c r="F14" s="4">
        <v>0</v>
      </c>
      <c r="G14" s="4">
        <v>10300.77</v>
      </c>
      <c r="H14" s="4">
        <v>4207.3500000000004</v>
      </c>
      <c r="I14" s="4">
        <v>14508.12</v>
      </c>
    </row>
    <row r="15" spans="1:9" x14ac:dyDescent="0.25">
      <c r="A15" s="3">
        <v>45078</v>
      </c>
      <c r="B15" t="s">
        <v>13</v>
      </c>
      <c r="C15" t="s">
        <v>23</v>
      </c>
      <c r="D15" s="4">
        <v>0</v>
      </c>
      <c r="E15" s="4">
        <v>0</v>
      </c>
      <c r="F15" s="4">
        <v>0</v>
      </c>
      <c r="G15" s="4">
        <v>4974.09</v>
      </c>
      <c r="H15" s="4">
        <v>2031.67</v>
      </c>
      <c r="I15" s="4">
        <v>7005.76</v>
      </c>
    </row>
    <row r="16" spans="1:9" x14ac:dyDescent="0.25">
      <c r="A16" s="3">
        <v>45078</v>
      </c>
      <c r="B16" t="s">
        <v>13</v>
      </c>
      <c r="C16" t="s">
        <v>24</v>
      </c>
      <c r="D16" s="4" t="s">
        <v>14</v>
      </c>
      <c r="E16" s="4"/>
      <c r="F16" s="4">
        <v>0</v>
      </c>
      <c r="G16" s="4">
        <v>0</v>
      </c>
      <c r="H16" s="4">
        <v>0</v>
      </c>
      <c r="I16" s="4">
        <v>1100000</v>
      </c>
    </row>
    <row r="17" spans="1:9" x14ac:dyDescent="0.25">
      <c r="A17" s="3">
        <v>45078</v>
      </c>
      <c r="B17" t="s">
        <v>13</v>
      </c>
      <c r="C17" t="s">
        <v>25</v>
      </c>
      <c r="D17" s="4" t="s">
        <v>15</v>
      </c>
      <c r="E17" s="4"/>
      <c r="F17" s="4">
        <v>0</v>
      </c>
      <c r="G17" s="4">
        <v>0</v>
      </c>
      <c r="H17" s="4">
        <v>0</v>
      </c>
      <c r="I17" s="4">
        <v>250366.23</v>
      </c>
    </row>
    <row r="18" spans="1:9" x14ac:dyDescent="0.25">
      <c r="A18" s="3">
        <v>45078</v>
      </c>
      <c r="B18" t="s">
        <v>13</v>
      </c>
      <c r="C18" t="s">
        <v>18</v>
      </c>
      <c r="D18" s="4" t="s">
        <v>16</v>
      </c>
      <c r="E18" s="4"/>
      <c r="F18" s="4">
        <v>0</v>
      </c>
      <c r="G18" s="4">
        <v>0</v>
      </c>
      <c r="H18" s="4">
        <v>0</v>
      </c>
      <c r="I18" s="4">
        <v>22200.83</v>
      </c>
    </row>
    <row r="19" spans="1:9" x14ac:dyDescent="0.25">
      <c r="A19" s="3">
        <v>45047</v>
      </c>
      <c r="B19" t="s">
        <v>13</v>
      </c>
      <c r="C19" t="s">
        <v>10</v>
      </c>
      <c r="D19" s="4">
        <v>610380.74</v>
      </c>
      <c r="E19" s="4">
        <v>152595.19</v>
      </c>
      <c r="F19" s="4">
        <v>0</v>
      </c>
      <c r="G19" s="4">
        <v>0</v>
      </c>
      <c r="H19" s="4">
        <v>0</v>
      </c>
      <c r="I19" s="4">
        <v>762975.93</v>
      </c>
    </row>
    <row r="20" spans="1:9" x14ac:dyDescent="0.25">
      <c r="A20" s="3">
        <v>45047</v>
      </c>
      <c r="B20" t="s">
        <v>13</v>
      </c>
      <c r="C20" t="s">
        <v>9</v>
      </c>
      <c r="D20" s="4">
        <v>253451.51999999999</v>
      </c>
      <c r="E20" s="4">
        <v>63362.879999999997</v>
      </c>
      <c r="F20" s="4">
        <v>0</v>
      </c>
      <c r="G20" s="4">
        <v>0</v>
      </c>
      <c r="H20" s="4">
        <v>0</v>
      </c>
      <c r="I20" s="4">
        <v>316814.40000000002</v>
      </c>
    </row>
    <row r="21" spans="1:9" x14ac:dyDescent="0.25">
      <c r="A21" s="3">
        <v>45047</v>
      </c>
      <c r="B21" t="s">
        <v>13</v>
      </c>
      <c r="C21" t="s">
        <v>26</v>
      </c>
      <c r="D21" s="4">
        <v>4000</v>
      </c>
      <c r="E21" s="4">
        <v>1000</v>
      </c>
      <c r="F21" s="4">
        <v>0</v>
      </c>
      <c r="G21" s="4">
        <v>0</v>
      </c>
      <c r="H21" s="4">
        <v>0</v>
      </c>
      <c r="I21" s="4">
        <v>5000</v>
      </c>
    </row>
    <row r="22" spans="1:9" x14ac:dyDescent="0.25">
      <c r="A22" s="3">
        <v>45047</v>
      </c>
      <c r="B22" t="s">
        <v>13</v>
      </c>
      <c r="C22" t="s">
        <v>27</v>
      </c>
      <c r="D22" s="4">
        <v>4000</v>
      </c>
      <c r="E22" s="4">
        <v>1000</v>
      </c>
      <c r="F22" s="4">
        <v>0</v>
      </c>
      <c r="G22" s="4">
        <v>0</v>
      </c>
      <c r="H22" s="4">
        <v>0</v>
      </c>
      <c r="I22" s="4">
        <v>5000</v>
      </c>
    </row>
    <row r="23" spans="1:9" x14ac:dyDescent="0.25">
      <c r="A23" s="3">
        <v>45047</v>
      </c>
      <c r="B23" t="s">
        <v>13</v>
      </c>
      <c r="C23" t="s">
        <v>28</v>
      </c>
      <c r="D23" s="4">
        <v>487203.04</v>
      </c>
      <c r="E23" s="4">
        <v>121800.76</v>
      </c>
      <c r="F23" s="4">
        <v>0</v>
      </c>
      <c r="G23" s="4">
        <v>0</v>
      </c>
      <c r="H23" s="4">
        <v>0</v>
      </c>
      <c r="I23" s="4">
        <v>609003.80000000005</v>
      </c>
    </row>
    <row r="24" spans="1:9" x14ac:dyDescent="0.25">
      <c r="A24" s="3">
        <v>45047</v>
      </c>
      <c r="B24" t="s">
        <v>13</v>
      </c>
      <c r="C24" t="s">
        <v>19</v>
      </c>
      <c r="D24" s="4">
        <v>0</v>
      </c>
      <c r="E24" s="4">
        <v>0</v>
      </c>
      <c r="F24" s="4">
        <v>0</v>
      </c>
      <c r="G24" s="4">
        <v>119880.17</v>
      </c>
      <c r="H24" s="4">
        <v>48965.14</v>
      </c>
      <c r="I24" s="4">
        <v>168845.31</v>
      </c>
    </row>
    <row r="25" spans="1:9" x14ac:dyDescent="0.25">
      <c r="A25" s="3">
        <v>45047</v>
      </c>
      <c r="B25" t="s">
        <v>13</v>
      </c>
      <c r="C25" t="s">
        <v>17</v>
      </c>
      <c r="D25" s="4">
        <v>0</v>
      </c>
      <c r="E25" s="4">
        <v>0</v>
      </c>
      <c r="F25" s="4">
        <v>0</v>
      </c>
      <c r="G25" s="4">
        <v>227403.9</v>
      </c>
      <c r="H25" s="4">
        <v>92883.29</v>
      </c>
      <c r="I25" s="4">
        <v>320287.19</v>
      </c>
    </row>
    <row r="26" spans="1:9" x14ac:dyDescent="0.25">
      <c r="A26" s="3">
        <v>45047</v>
      </c>
      <c r="B26" t="s">
        <v>13</v>
      </c>
      <c r="C26" t="s">
        <v>20</v>
      </c>
      <c r="D26" s="4">
        <v>0</v>
      </c>
      <c r="E26" s="4">
        <v>0</v>
      </c>
      <c r="F26" s="4">
        <v>0</v>
      </c>
      <c r="G26" s="4">
        <v>118854.38</v>
      </c>
      <c r="H26" s="4">
        <v>48546.15</v>
      </c>
      <c r="I26" s="4">
        <v>167400.53</v>
      </c>
    </row>
    <row r="27" spans="1:9" x14ac:dyDescent="0.25">
      <c r="A27" s="3">
        <v>45047</v>
      </c>
      <c r="B27" t="s">
        <v>13</v>
      </c>
      <c r="C27" t="s">
        <v>21</v>
      </c>
      <c r="D27" s="4">
        <v>0</v>
      </c>
      <c r="E27" s="4">
        <v>0</v>
      </c>
      <c r="F27" s="4">
        <v>0</v>
      </c>
      <c r="G27" s="4">
        <v>62978.34</v>
      </c>
      <c r="H27" s="4">
        <v>25723.55</v>
      </c>
      <c r="I27" s="4">
        <v>88701.89</v>
      </c>
    </row>
    <row r="28" spans="1:9" x14ac:dyDescent="0.25">
      <c r="A28" s="3">
        <v>45047</v>
      </c>
      <c r="B28" t="s">
        <v>13</v>
      </c>
      <c r="C28" t="s">
        <v>23</v>
      </c>
      <c r="D28" s="4">
        <v>0</v>
      </c>
      <c r="E28" s="4">
        <v>0</v>
      </c>
      <c r="F28" s="4">
        <v>0</v>
      </c>
      <c r="G28" s="4">
        <v>4974.09</v>
      </c>
      <c r="H28" s="4">
        <v>2031.67</v>
      </c>
      <c r="I28" s="4">
        <v>7005.76</v>
      </c>
    </row>
    <row r="29" spans="1:9" x14ac:dyDescent="0.25">
      <c r="A29" s="3">
        <v>45047</v>
      </c>
      <c r="B29" t="s">
        <v>13</v>
      </c>
      <c r="C29" t="s">
        <v>22</v>
      </c>
      <c r="D29" s="4">
        <v>0</v>
      </c>
      <c r="E29" s="4">
        <v>0</v>
      </c>
      <c r="F29" s="4">
        <v>0</v>
      </c>
      <c r="G29" s="4">
        <v>10300.77</v>
      </c>
      <c r="H29" s="4">
        <v>4207.3500000000004</v>
      </c>
      <c r="I29" s="4">
        <v>14508.12</v>
      </c>
    </row>
    <row r="30" spans="1:9" x14ac:dyDescent="0.25">
      <c r="A30" s="3">
        <v>45047</v>
      </c>
      <c r="B30" t="s">
        <v>13</v>
      </c>
      <c r="C30" t="s">
        <v>29</v>
      </c>
      <c r="D30" s="4">
        <v>200803.11</v>
      </c>
      <c r="E30" s="4">
        <v>50200.78</v>
      </c>
      <c r="F30" s="4">
        <v>0</v>
      </c>
      <c r="G30" s="4">
        <v>0</v>
      </c>
      <c r="H30" s="4">
        <v>0</v>
      </c>
      <c r="I30" s="4">
        <v>251003.89</v>
      </c>
    </row>
    <row r="31" spans="1:9" x14ac:dyDescent="0.25">
      <c r="A31" s="3">
        <v>45047</v>
      </c>
      <c r="B31" t="s">
        <v>13</v>
      </c>
      <c r="C31" t="s">
        <v>30</v>
      </c>
      <c r="D31" s="4">
        <v>34199.4</v>
      </c>
      <c r="E31" s="4">
        <v>8549.85</v>
      </c>
      <c r="F31" s="4">
        <v>0</v>
      </c>
      <c r="G31" s="4">
        <v>0</v>
      </c>
      <c r="H31" s="4">
        <v>0</v>
      </c>
      <c r="I31" s="4">
        <v>42749.25</v>
      </c>
    </row>
    <row r="32" spans="1:9" x14ac:dyDescent="0.25">
      <c r="A32" s="3">
        <v>45047</v>
      </c>
      <c r="B32" t="s">
        <v>13</v>
      </c>
      <c r="C32" t="s">
        <v>31</v>
      </c>
      <c r="D32" s="4">
        <v>6927.6</v>
      </c>
      <c r="E32" s="4">
        <v>1731.9</v>
      </c>
      <c r="F32" s="4">
        <v>0</v>
      </c>
      <c r="G32" s="4">
        <v>0</v>
      </c>
      <c r="H32" s="4">
        <v>0</v>
      </c>
      <c r="I32" s="4">
        <v>8659.5</v>
      </c>
    </row>
    <row r="33" spans="1:9" x14ac:dyDescent="0.25">
      <c r="A33" s="3">
        <v>45047</v>
      </c>
      <c r="B33" t="s">
        <v>13</v>
      </c>
      <c r="C33" t="s">
        <v>32</v>
      </c>
      <c r="D33" s="4">
        <v>960</v>
      </c>
      <c r="E33" s="4">
        <v>240</v>
      </c>
      <c r="F33" s="4">
        <v>0</v>
      </c>
      <c r="G33" s="4">
        <v>0</v>
      </c>
      <c r="H33" s="4">
        <v>0</v>
      </c>
      <c r="I33" s="4">
        <v>1200</v>
      </c>
    </row>
    <row r="34" spans="1:9" x14ac:dyDescent="0.25">
      <c r="A34" s="3">
        <v>45047</v>
      </c>
      <c r="B34" t="s">
        <v>13</v>
      </c>
      <c r="C34" t="s">
        <v>33</v>
      </c>
      <c r="D34" s="4">
        <v>7500</v>
      </c>
      <c r="E34" s="4">
        <v>0</v>
      </c>
      <c r="F34" s="4">
        <v>0</v>
      </c>
      <c r="G34" s="4">
        <v>0</v>
      </c>
      <c r="H34" s="4">
        <v>0</v>
      </c>
      <c r="I34" s="4">
        <v>7500</v>
      </c>
    </row>
    <row r="35" spans="1:9" x14ac:dyDescent="0.25">
      <c r="A35" s="3">
        <v>45047</v>
      </c>
      <c r="B35" t="s">
        <v>13</v>
      </c>
      <c r="C35" t="s">
        <v>34</v>
      </c>
      <c r="D35" s="4">
        <v>10600</v>
      </c>
      <c r="E35" s="4">
        <v>2650</v>
      </c>
      <c r="F35" s="4">
        <v>0</v>
      </c>
      <c r="G35" s="4">
        <v>0</v>
      </c>
      <c r="H35" s="4">
        <v>0</v>
      </c>
      <c r="I35" s="4">
        <v>13250</v>
      </c>
    </row>
    <row r="36" spans="1:9" x14ac:dyDescent="0.25">
      <c r="A36" s="3">
        <v>45017</v>
      </c>
      <c r="B36" t="s">
        <v>13</v>
      </c>
      <c r="C36" t="s">
        <v>35</v>
      </c>
      <c r="D36" s="4">
        <v>450</v>
      </c>
      <c r="E36" s="4">
        <v>0</v>
      </c>
      <c r="F36" s="4">
        <v>0</v>
      </c>
      <c r="G36" s="4">
        <v>0</v>
      </c>
      <c r="H36" s="4">
        <v>0</v>
      </c>
      <c r="I36" s="4">
        <v>450</v>
      </c>
    </row>
    <row r="37" spans="1:9" x14ac:dyDescent="0.25">
      <c r="A37" s="3">
        <v>45017</v>
      </c>
      <c r="B37" t="s">
        <v>13</v>
      </c>
      <c r="C37" t="s">
        <v>36</v>
      </c>
      <c r="D37" s="4">
        <v>30650</v>
      </c>
      <c r="E37" s="4">
        <v>0</v>
      </c>
      <c r="F37" s="4">
        <v>0</v>
      </c>
      <c r="G37" s="4">
        <v>0</v>
      </c>
      <c r="H37" s="4">
        <v>0</v>
      </c>
      <c r="I37" s="4">
        <v>30650</v>
      </c>
    </row>
    <row r="38" spans="1:9" x14ac:dyDescent="0.25">
      <c r="A38" s="3">
        <v>45017</v>
      </c>
      <c r="B38" t="s">
        <v>13</v>
      </c>
      <c r="C38" t="s">
        <v>37</v>
      </c>
      <c r="D38" s="4">
        <v>252001.96</v>
      </c>
      <c r="E38" s="4">
        <v>0</v>
      </c>
      <c r="F38" s="4">
        <v>0</v>
      </c>
      <c r="G38" s="4">
        <v>0</v>
      </c>
      <c r="H38" s="4">
        <v>0</v>
      </c>
      <c r="I38" s="4">
        <v>252001.96</v>
      </c>
    </row>
    <row r="39" spans="1:9" x14ac:dyDescent="0.25">
      <c r="A39" s="3">
        <v>45017</v>
      </c>
      <c r="B39" t="s">
        <v>13</v>
      </c>
      <c r="C39" t="s">
        <v>21</v>
      </c>
      <c r="D39" s="4">
        <v>0</v>
      </c>
      <c r="E39" s="4">
        <v>0</v>
      </c>
      <c r="F39" s="4">
        <v>0</v>
      </c>
      <c r="G39" s="4">
        <v>63062.27</v>
      </c>
      <c r="H39" s="4">
        <v>25757.83</v>
      </c>
      <c r="I39" s="4">
        <v>88820.1</v>
      </c>
    </row>
    <row r="40" spans="1:9" x14ac:dyDescent="0.25">
      <c r="A40" s="3">
        <v>45017</v>
      </c>
      <c r="B40" t="s">
        <v>13</v>
      </c>
      <c r="C40" t="s">
        <v>38</v>
      </c>
      <c r="D40" s="4">
        <v>0</v>
      </c>
      <c r="E40" s="4">
        <v>0</v>
      </c>
      <c r="F40" s="4">
        <v>0</v>
      </c>
      <c r="G40" s="4">
        <v>227710.9</v>
      </c>
      <c r="H40" s="4">
        <v>93008.68</v>
      </c>
      <c r="I40" s="4">
        <v>320719.58</v>
      </c>
    </row>
    <row r="41" spans="1:9" x14ac:dyDescent="0.25">
      <c r="A41" s="3">
        <v>45017</v>
      </c>
      <c r="B41" t="s">
        <v>13</v>
      </c>
      <c r="C41" t="s">
        <v>20</v>
      </c>
      <c r="D41" s="4">
        <v>0</v>
      </c>
      <c r="E41" s="4">
        <v>0</v>
      </c>
      <c r="F41" s="4">
        <v>0</v>
      </c>
      <c r="G41" s="4">
        <v>117336.52</v>
      </c>
      <c r="H41" s="4">
        <v>50287.08</v>
      </c>
      <c r="I41" s="4">
        <v>167623.6</v>
      </c>
    </row>
    <row r="42" spans="1:9" x14ac:dyDescent="0.25">
      <c r="A42" s="3">
        <v>45017</v>
      </c>
      <c r="B42" t="s">
        <v>13</v>
      </c>
      <c r="C42" t="s">
        <v>19</v>
      </c>
      <c r="D42" s="4">
        <v>0</v>
      </c>
      <c r="E42" s="4">
        <v>0</v>
      </c>
      <c r="F42" s="4">
        <v>0</v>
      </c>
      <c r="G42" s="4">
        <v>120039.95</v>
      </c>
      <c r="H42" s="4">
        <v>49030.400000000001</v>
      </c>
      <c r="I42" s="4">
        <v>169070.35</v>
      </c>
    </row>
    <row r="43" spans="1:9" x14ac:dyDescent="0.25">
      <c r="A43" s="3">
        <v>45017</v>
      </c>
      <c r="B43" t="s">
        <v>13</v>
      </c>
      <c r="C43" t="s">
        <v>23</v>
      </c>
      <c r="D43" s="4">
        <v>0</v>
      </c>
      <c r="E43" s="4">
        <v>0</v>
      </c>
      <c r="F43" s="4">
        <v>0</v>
      </c>
      <c r="G43" s="4">
        <v>4980.68</v>
      </c>
      <c r="H43" s="4">
        <v>2034.36</v>
      </c>
      <c r="I43" s="4">
        <v>7015.04</v>
      </c>
    </row>
    <row r="44" spans="1:9" x14ac:dyDescent="0.25">
      <c r="A44" s="3">
        <v>45017</v>
      </c>
      <c r="B44" t="s">
        <v>13</v>
      </c>
      <c r="C44" t="s">
        <v>22</v>
      </c>
      <c r="D44" s="4">
        <v>0</v>
      </c>
      <c r="E44" s="4">
        <v>0</v>
      </c>
      <c r="F44" s="4">
        <v>0</v>
      </c>
      <c r="G44" s="4">
        <v>10314.64</v>
      </c>
      <c r="H44" s="4">
        <v>4213.0200000000004</v>
      </c>
      <c r="I44" s="4">
        <v>14527.66</v>
      </c>
    </row>
    <row r="45" spans="1:9" x14ac:dyDescent="0.25">
      <c r="A45" s="3">
        <v>45017</v>
      </c>
      <c r="B45" t="s">
        <v>13</v>
      </c>
      <c r="C45" t="s">
        <v>39</v>
      </c>
      <c r="D45" s="4">
        <v>4999.9399999999996</v>
      </c>
      <c r="E45" s="4">
        <v>0</v>
      </c>
      <c r="F45" s="4">
        <v>0</v>
      </c>
      <c r="G45" s="4">
        <v>0</v>
      </c>
      <c r="H45" s="4">
        <v>0</v>
      </c>
      <c r="I45" s="4">
        <v>4999.9399999999996</v>
      </c>
    </row>
    <row r="46" spans="1:9" x14ac:dyDescent="0.25">
      <c r="A46" s="3">
        <v>45017</v>
      </c>
      <c r="B46" t="s">
        <v>13</v>
      </c>
      <c r="C46" t="s">
        <v>40</v>
      </c>
      <c r="D46" s="4">
        <v>4999.99</v>
      </c>
      <c r="E46" s="4">
        <v>0</v>
      </c>
      <c r="F46" s="4">
        <v>0</v>
      </c>
      <c r="G46" s="4">
        <v>0</v>
      </c>
      <c r="H46" s="4">
        <v>0</v>
      </c>
      <c r="I46" s="4">
        <v>4999.99</v>
      </c>
    </row>
    <row r="47" spans="1:9" x14ac:dyDescent="0.25">
      <c r="A47" s="3">
        <v>45017</v>
      </c>
      <c r="B47" t="s">
        <v>13</v>
      </c>
      <c r="C47" t="s">
        <v>41</v>
      </c>
      <c r="D47" s="4">
        <v>4120</v>
      </c>
      <c r="E47" s="4">
        <v>0</v>
      </c>
      <c r="F47" s="4">
        <v>0</v>
      </c>
      <c r="G47" s="4">
        <v>0</v>
      </c>
      <c r="H47" s="4">
        <v>0</v>
      </c>
      <c r="I47" s="4">
        <v>4120</v>
      </c>
    </row>
    <row r="48" spans="1:9" x14ac:dyDescent="0.25">
      <c r="A48" s="3">
        <v>45017</v>
      </c>
      <c r="B48" t="s">
        <v>13</v>
      </c>
      <c r="C48" t="s">
        <v>42</v>
      </c>
      <c r="D48" s="4">
        <v>8580</v>
      </c>
      <c r="E48" s="4">
        <v>0</v>
      </c>
      <c r="F48" s="4">
        <v>0</v>
      </c>
      <c r="G48" s="4">
        <v>0</v>
      </c>
      <c r="H48" s="4">
        <v>0</v>
      </c>
      <c r="I48" s="4">
        <v>8580</v>
      </c>
    </row>
    <row r="49" spans="1:9" x14ac:dyDescent="0.25">
      <c r="A49" s="3">
        <v>45017</v>
      </c>
      <c r="B49" t="s">
        <v>13</v>
      </c>
      <c r="C49" t="s">
        <v>43</v>
      </c>
      <c r="D49" s="4">
        <v>28499</v>
      </c>
      <c r="E49" s="4">
        <v>0</v>
      </c>
      <c r="F49" s="4">
        <v>0</v>
      </c>
      <c r="G49" s="4">
        <v>0</v>
      </c>
      <c r="H49" s="4">
        <v>0</v>
      </c>
      <c r="I49" s="4">
        <v>28499</v>
      </c>
    </row>
    <row r="50" spans="1:9" x14ac:dyDescent="0.25">
      <c r="A50" s="3">
        <v>45017</v>
      </c>
      <c r="B50" t="s">
        <v>13</v>
      </c>
      <c r="C50" t="s">
        <v>44</v>
      </c>
      <c r="D50" s="4">
        <v>1200</v>
      </c>
      <c r="E50" s="4">
        <v>0</v>
      </c>
      <c r="F50" s="4">
        <v>0</v>
      </c>
      <c r="G50" s="4">
        <v>0</v>
      </c>
      <c r="H50" s="4">
        <v>0</v>
      </c>
      <c r="I50" s="4">
        <v>1200</v>
      </c>
    </row>
    <row r="51" spans="1:9" x14ac:dyDescent="0.25">
      <c r="A51" s="3">
        <v>45017</v>
      </c>
      <c r="B51" t="s">
        <v>13</v>
      </c>
      <c r="C51" t="s">
        <v>45</v>
      </c>
      <c r="D51" s="4">
        <v>30010</v>
      </c>
      <c r="E51" s="4">
        <v>0</v>
      </c>
      <c r="F51" s="4">
        <v>0</v>
      </c>
      <c r="G51" s="4">
        <v>0</v>
      </c>
      <c r="H51" s="4">
        <v>0</v>
      </c>
      <c r="I51" s="4">
        <v>30010</v>
      </c>
    </row>
    <row r="52" spans="1:9" x14ac:dyDescent="0.25">
      <c r="A52" s="3">
        <v>44986</v>
      </c>
      <c r="B52" t="s">
        <v>13</v>
      </c>
      <c r="C52" t="s">
        <v>21</v>
      </c>
      <c r="D52" s="4">
        <v>0</v>
      </c>
      <c r="E52" s="4">
        <v>0</v>
      </c>
      <c r="F52" s="4">
        <v>0</v>
      </c>
      <c r="G52" s="4">
        <v>62978.34</v>
      </c>
      <c r="H52" s="4">
        <v>25723.55</v>
      </c>
      <c r="I52" s="4">
        <v>88701.89</v>
      </c>
    </row>
    <row r="53" spans="1:9" x14ac:dyDescent="0.25">
      <c r="A53" s="3">
        <v>44986</v>
      </c>
      <c r="B53" t="s">
        <v>13</v>
      </c>
      <c r="C53" t="s">
        <v>19</v>
      </c>
      <c r="D53" s="4">
        <v>0</v>
      </c>
      <c r="E53" s="4">
        <v>0</v>
      </c>
      <c r="F53" s="4">
        <v>0</v>
      </c>
      <c r="G53" s="4">
        <v>119880.17</v>
      </c>
      <c r="H53" s="4">
        <v>48965.14</v>
      </c>
      <c r="I53" s="4">
        <v>168845.31</v>
      </c>
    </row>
    <row r="54" spans="1:9" x14ac:dyDescent="0.25">
      <c r="A54" s="3">
        <v>44986</v>
      </c>
      <c r="B54" t="s">
        <v>13</v>
      </c>
      <c r="C54" t="s">
        <v>23</v>
      </c>
      <c r="D54" s="4">
        <v>0</v>
      </c>
      <c r="E54" s="4">
        <v>0</v>
      </c>
      <c r="F54" s="4">
        <v>0</v>
      </c>
      <c r="G54" s="4">
        <v>4974.09</v>
      </c>
      <c r="H54" s="4">
        <v>2031.67</v>
      </c>
      <c r="I54" s="4">
        <v>7005.76</v>
      </c>
    </row>
    <row r="55" spans="1:9" x14ac:dyDescent="0.25">
      <c r="A55" s="3">
        <v>44986</v>
      </c>
      <c r="B55" t="s">
        <v>13</v>
      </c>
      <c r="C55" t="s">
        <v>17</v>
      </c>
      <c r="D55" s="4">
        <v>0</v>
      </c>
      <c r="E55" s="4">
        <v>0</v>
      </c>
      <c r="F55" s="4">
        <v>0</v>
      </c>
      <c r="G55" s="4">
        <v>227403.9</v>
      </c>
      <c r="H55" s="4">
        <v>92883.29</v>
      </c>
      <c r="I55" s="4">
        <v>320287.19</v>
      </c>
    </row>
    <row r="56" spans="1:9" x14ac:dyDescent="0.25">
      <c r="A56" s="3">
        <v>44986</v>
      </c>
      <c r="B56" t="s">
        <v>13</v>
      </c>
      <c r="C56" t="s">
        <v>20</v>
      </c>
      <c r="D56" s="4">
        <v>0</v>
      </c>
      <c r="E56" s="4">
        <v>0</v>
      </c>
      <c r="F56" s="4">
        <v>0</v>
      </c>
      <c r="G56" s="4">
        <v>118854.38</v>
      </c>
      <c r="H56" s="4">
        <v>48546.15</v>
      </c>
      <c r="I56" s="4">
        <v>167400.53</v>
      </c>
    </row>
    <row r="57" spans="1:9" x14ac:dyDescent="0.25">
      <c r="A57" s="3">
        <v>44986</v>
      </c>
      <c r="B57" t="s">
        <v>13</v>
      </c>
      <c r="C57" t="s">
        <v>22</v>
      </c>
      <c r="D57" s="4">
        <v>0</v>
      </c>
      <c r="E57" s="4">
        <v>0</v>
      </c>
      <c r="F57" s="4">
        <v>0</v>
      </c>
      <c r="G57" s="4">
        <v>10300.77</v>
      </c>
      <c r="H57" s="4">
        <v>4207.3500000000004</v>
      </c>
      <c r="I57" s="4">
        <v>14508.12</v>
      </c>
    </row>
    <row r="58" spans="1:9" x14ac:dyDescent="0.25">
      <c r="A58" s="3">
        <v>44986</v>
      </c>
      <c r="B58" t="s">
        <v>13</v>
      </c>
      <c r="C58" t="s">
        <v>46</v>
      </c>
      <c r="D58" s="4">
        <v>15000</v>
      </c>
      <c r="E58" s="4">
        <v>0</v>
      </c>
      <c r="F58" s="4">
        <v>0</v>
      </c>
      <c r="G58" s="4">
        <v>0</v>
      </c>
      <c r="H58" s="4">
        <v>0</v>
      </c>
      <c r="I58" s="4">
        <v>15000</v>
      </c>
    </row>
    <row r="59" spans="1:9" x14ac:dyDescent="0.25">
      <c r="A59" s="3">
        <v>44986</v>
      </c>
      <c r="B59" t="s">
        <v>13</v>
      </c>
      <c r="C59" t="s">
        <v>47</v>
      </c>
      <c r="D59" s="4">
        <v>21300</v>
      </c>
      <c r="E59" s="4">
        <v>0</v>
      </c>
      <c r="F59" s="4">
        <v>0</v>
      </c>
      <c r="G59" s="4">
        <v>0</v>
      </c>
      <c r="H59" s="4">
        <v>0</v>
      </c>
      <c r="I59" s="4">
        <v>21300</v>
      </c>
    </row>
    <row r="60" spans="1:9" x14ac:dyDescent="0.25">
      <c r="A60" s="3">
        <v>44986</v>
      </c>
      <c r="B60" t="s">
        <v>13</v>
      </c>
      <c r="C60" t="s">
        <v>48</v>
      </c>
      <c r="D60" s="4">
        <v>5000</v>
      </c>
      <c r="E60" s="4">
        <v>0</v>
      </c>
      <c r="F60" s="4">
        <v>0</v>
      </c>
      <c r="G60" s="4">
        <v>0</v>
      </c>
      <c r="H60" s="4">
        <v>0</v>
      </c>
      <c r="I60" s="4">
        <v>5000</v>
      </c>
    </row>
    <row r="61" spans="1:9" x14ac:dyDescent="0.25">
      <c r="A61" s="3">
        <v>44986</v>
      </c>
      <c r="B61" t="s">
        <v>13</v>
      </c>
      <c r="C61" t="s">
        <v>49</v>
      </c>
      <c r="D61" s="4">
        <v>5000</v>
      </c>
      <c r="E61" s="4">
        <v>0</v>
      </c>
      <c r="F61" s="4">
        <v>0</v>
      </c>
      <c r="G61" s="4">
        <v>0</v>
      </c>
      <c r="H61" s="4">
        <v>0</v>
      </c>
      <c r="I61" s="4">
        <v>5000</v>
      </c>
    </row>
    <row r="62" spans="1:9" x14ac:dyDescent="0.25">
      <c r="A62" s="3">
        <v>44986</v>
      </c>
      <c r="B62" t="s">
        <v>13</v>
      </c>
      <c r="C62" t="s">
        <v>50</v>
      </c>
      <c r="D62" s="4">
        <v>51489.99</v>
      </c>
      <c r="E62" s="4">
        <v>0</v>
      </c>
      <c r="F62" s="4">
        <v>0</v>
      </c>
      <c r="G62" s="4">
        <v>0</v>
      </c>
      <c r="H62" s="4">
        <v>0</v>
      </c>
      <c r="I62" s="4">
        <v>51489.99</v>
      </c>
    </row>
    <row r="63" spans="1:9" x14ac:dyDescent="0.25">
      <c r="A63" s="3">
        <v>44958</v>
      </c>
      <c r="B63" t="s">
        <v>13</v>
      </c>
      <c r="C63" t="s">
        <v>20</v>
      </c>
      <c r="D63" s="4">
        <v>0</v>
      </c>
      <c r="E63" s="4">
        <v>0</v>
      </c>
      <c r="F63" s="4">
        <v>0</v>
      </c>
      <c r="G63" s="4">
        <v>171098.91</v>
      </c>
      <c r="H63" s="4">
        <v>92130.18</v>
      </c>
      <c r="I63" s="4">
        <v>263229.09000000003</v>
      </c>
    </row>
    <row r="64" spans="1:9" x14ac:dyDescent="0.25">
      <c r="A64" s="3">
        <v>44958</v>
      </c>
      <c r="B64" t="s">
        <v>13</v>
      </c>
      <c r="C64" t="s">
        <v>19</v>
      </c>
      <c r="D64" s="4">
        <v>0</v>
      </c>
      <c r="E64" s="4">
        <v>0</v>
      </c>
      <c r="F64" s="4">
        <v>0</v>
      </c>
      <c r="G64" s="4">
        <v>160007.97</v>
      </c>
      <c r="H64" s="4">
        <v>86158.14</v>
      </c>
      <c r="I64" s="4">
        <v>246166.11</v>
      </c>
    </row>
    <row r="65" spans="1:9" x14ac:dyDescent="0.25">
      <c r="A65" s="3">
        <v>44958</v>
      </c>
      <c r="B65" t="s">
        <v>13</v>
      </c>
      <c r="C65" t="s">
        <v>17</v>
      </c>
      <c r="D65" s="4">
        <v>0</v>
      </c>
      <c r="E65" s="4">
        <v>0</v>
      </c>
      <c r="F65" s="4">
        <v>0</v>
      </c>
      <c r="G65" s="4">
        <v>298586.40999999997</v>
      </c>
      <c r="H65" s="4">
        <v>160777.29999999999</v>
      </c>
      <c r="I65" s="4">
        <v>459363.71</v>
      </c>
    </row>
    <row r="66" spans="1:9" x14ac:dyDescent="0.25">
      <c r="A66" s="3">
        <v>44958</v>
      </c>
      <c r="B66" t="s">
        <v>13</v>
      </c>
      <c r="C66" t="s">
        <v>21</v>
      </c>
      <c r="D66" s="4">
        <v>0</v>
      </c>
      <c r="E66" s="4">
        <v>0</v>
      </c>
      <c r="F66" s="4">
        <v>0</v>
      </c>
      <c r="G66" s="4">
        <v>84059.11</v>
      </c>
      <c r="H66" s="4">
        <v>45262.6</v>
      </c>
      <c r="I66" s="4">
        <v>129321.71</v>
      </c>
    </row>
    <row r="67" spans="1:9" x14ac:dyDescent="0.25">
      <c r="A67" s="3">
        <v>44958</v>
      </c>
      <c r="B67" t="s">
        <v>13</v>
      </c>
      <c r="C67" t="s">
        <v>51</v>
      </c>
      <c r="D67" s="4">
        <v>0</v>
      </c>
      <c r="E67" s="4">
        <v>0</v>
      </c>
      <c r="F67" s="4">
        <v>0</v>
      </c>
      <c r="G67" s="4">
        <v>6639.08</v>
      </c>
      <c r="H67" s="4">
        <v>3574.89</v>
      </c>
      <c r="I67" s="4">
        <v>10213.969999999999</v>
      </c>
    </row>
    <row r="68" spans="1:9" x14ac:dyDescent="0.25">
      <c r="A68" s="3">
        <v>44958</v>
      </c>
      <c r="B68" t="s">
        <v>13</v>
      </c>
      <c r="C68" t="s">
        <v>22</v>
      </c>
      <c r="D68" s="4">
        <v>0</v>
      </c>
      <c r="E68" s="4">
        <v>0</v>
      </c>
      <c r="F68" s="4">
        <v>0</v>
      </c>
      <c r="G68" s="4">
        <v>9430.36</v>
      </c>
      <c r="H68" s="4">
        <v>5077.8900000000003</v>
      </c>
      <c r="I68" s="4">
        <v>14508.25</v>
      </c>
    </row>
    <row r="69" spans="1:9" x14ac:dyDescent="0.25">
      <c r="A69" s="3">
        <v>44958</v>
      </c>
      <c r="B69" t="s">
        <v>13</v>
      </c>
      <c r="C69" t="s">
        <v>10</v>
      </c>
      <c r="D69" s="4">
        <v>343428.39</v>
      </c>
      <c r="E69" s="4">
        <v>0</v>
      </c>
      <c r="F69" s="4">
        <v>0</v>
      </c>
      <c r="G69" s="4">
        <v>0</v>
      </c>
      <c r="H69" s="4">
        <v>0</v>
      </c>
      <c r="I69" s="4">
        <v>343428.39</v>
      </c>
    </row>
    <row r="70" spans="1:9" x14ac:dyDescent="0.25">
      <c r="A70" s="3">
        <v>44958</v>
      </c>
      <c r="B70" t="s">
        <v>13</v>
      </c>
      <c r="C70" t="s">
        <v>28</v>
      </c>
      <c r="D70" s="4">
        <v>165490.46</v>
      </c>
      <c r="E70" s="4">
        <v>0</v>
      </c>
      <c r="F70" s="4">
        <v>0</v>
      </c>
      <c r="G70" s="4">
        <v>0</v>
      </c>
      <c r="H70" s="4">
        <v>0</v>
      </c>
      <c r="I70" s="4">
        <v>165490.46</v>
      </c>
    </row>
    <row r="71" spans="1:9" x14ac:dyDescent="0.25">
      <c r="A71" s="3">
        <v>44958</v>
      </c>
      <c r="B71" t="s">
        <v>13</v>
      </c>
      <c r="C71" t="s">
        <v>52</v>
      </c>
      <c r="D71" s="4">
        <v>175864.62</v>
      </c>
      <c r="E71" s="4">
        <v>0</v>
      </c>
      <c r="F71" s="4">
        <v>0</v>
      </c>
      <c r="G71" s="4">
        <v>0</v>
      </c>
      <c r="H71" s="4">
        <v>0</v>
      </c>
      <c r="I71" s="4">
        <v>175864.62</v>
      </c>
    </row>
    <row r="72" spans="1:9" x14ac:dyDescent="0.25">
      <c r="A72" s="3">
        <v>44958</v>
      </c>
      <c r="B72" t="s">
        <v>13</v>
      </c>
      <c r="C72" t="s">
        <v>53</v>
      </c>
      <c r="D72" s="4">
        <v>32610</v>
      </c>
      <c r="E72" s="4">
        <v>0</v>
      </c>
      <c r="F72" s="4">
        <v>0</v>
      </c>
      <c r="G72" s="4">
        <v>0</v>
      </c>
      <c r="H72" s="4">
        <v>0</v>
      </c>
      <c r="I72" s="4">
        <v>32610</v>
      </c>
    </row>
    <row r="73" spans="1:9" x14ac:dyDescent="0.25">
      <c r="A73" s="3">
        <v>44958</v>
      </c>
      <c r="B73" t="s">
        <v>13</v>
      </c>
      <c r="C73" t="s">
        <v>54</v>
      </c>
      <c r="D73" s="4">
        <v>1400</v>
      </c>
      <c r="E73" s="4">
        <v>0</v>
      </c>
      <c r="F73" s="4">
        <v>0</v>
      </c>
      <c r="G73" s="4">
        <v>0</v>
      </c>
      <c r="H73" s="4">
        <v>0</v>
      </c>
      <c r="I73" s="4">
        <v>1400</v>
      </c>
    </row>
    <row r="74" spans="1:9" x14ac:dyDescent="0.25">
      <c r="A74" s="3">
        <v>44927</v>
      </c>
      <c r="B74" t="s">
        <v>13</v>
      </c>
      <c r="C74" t="s">
        <v>55</v>
      </c>
      <c r="D74" s="4">
        <v>127877.68</v>
      </c>
      <c r="E74" s="4">
        <v>0</v>
      </c>
      <c r="F74" s="4">
        <v>0</v>
      </c>
      <c r="G74" s="4">
        <v>0</v>
      </c>
      <c r="H74" s="4">
        <v>0</v>
      </c>
      <c r="I74" s="4">
        <v>127877.68</v>
      </c>
    </row>
    <row r="75" spans="1:9" x14ac:dyDescent="0.25">
      <c r="A75" s="3">
        <v>44927</v>
      </c>
      <c r="B75" t="s">
        <v>13</v>
      </c>
      <c r="C75" t="s">
        <v>10</v>
      </c>
      <c r="D75" s="4">
        <v>336282.08</v>
      </c>
      <c r="E75" s="4">
        <v>0</v>
      </c>
      <c r="F75" s="4">
        <v>0</v>
      </c>
      <c r="G75" s="4">
        <v>0</v>
      </c>
      <c r="H75" s="4">
        <v>0</v>
      </c>
      <c r="I75" s="4">
        <v>336282.08</v>
      </c>
    </row>
    <row r="76" spans="1:9" x14ac:dyDescent="0.25">
      <c r="A76" s="3">
        <v>44927</v>
      </c>
      <c r="B76" t="s">
        <v>13</v>
      </c>
      <c r="C76" t="s">
        <v>56</v>
      </c>
      <c r="D76" s="4">
        <v>5000</v>
      </c>
      <c r="E76" s="4">
        <v>0</v>
      </c>
      <c r="F76" s="4">
        <v>0</v>
      </c>
      <c r="G76" s="4">
        <v>0</v>
      </c>
      <c r="H76" s="4">
        <v>0</v>
      </c>
      <c r="I76" s="4">
        <v>5000</v>
      </c>
    </row>
    <row r="77" spans="1:9" x14ac:dyDescent="0.25">
      <c r="A77" s="3">
        <v>44927</v>
      </c>
      <c r="B77" t="s">
        <v>13</v>
      </c>
      <c r="C77" t="s">
        <v>57</v>
      </c>
      <c r="D77" s="4">
        <v>5000</v>
      </c>
      <c r="E77" s="4">
        <v>0</v>
      </c>
      <c r="F77" s="4">
        <v>0</v>
      </c>
      <c r="G77" s="4">
        <v>0</v>
      </c>
      <c r="H77" s="4">
        <v>0</v>
      </c>
      <c r="I77" s="4">
        <v>5000</v>
      </c>
    </row>
    <row r="78" spans="1:9" x14ac:dyDescent="0.25">
      <c r="A78" s="3">
        <v>44927</v>
      </c>
      <c r="B78" t="s">
        <v>13</v>
      </c>
      <c r="C78" t="s">
        <v>22</v>
      </c>
      <c r="D78" s="4">
        <v>14508.12</v>
      </c>
      <c r="E78" s="4">
        <v>0</v>
      </c>
      <c r="F78" s="4">
        <v>0</v>
      </c>
      <c r="G78" s="4">
        <v>0</v>
      </c>
      <c r="H78" s="4">
        <v>0</v>
      </c>
      <c r="I78" s="4">
        <v>14508.12</v>
      </c>
    </row>
    <row r="79" spans="1:9" x14ac:dyDescent="0.25">
      <c r="A79" s="3">
        <v>44927</v>
      </c>
      <c r="B79" t="s">
        <v>13</v>
      </c>
      <c r="C79" t="s">
        <v>20</v>
      </c>
      <c r="D79" s="4">
        <v>63764.15</v>
      </c>
      <c r="E79" s="4">
        <v>0</v>
      </c>
      <c r="F79" s="4">
        <v>0</v>
      </c>
      <c r="G79" s="4">
        <v>0</v>
      </c>
      <c r="H79" s="4">
        <v>0</v>
      </c>
      <c r="I79" s="4">
        <v>63764.15</v>
      </c>
    </row>
    <row r="80" spans="1:9" x14ac:dyDescent="0.25">
      <c r="A80" s="3">
        <v>44927</v>
      </c>
      <c r="B80" t="s">
        <v>13</v>
      </c>
      <c r="C80" t="s">
        <v>17</v>
      </c>
      <c r="D80" s="4">
        <v>16585.97</v>
      </c>
      <c r="E80" s="4">
        <v>0</v>
      </c>
      <c r="F80" s="4">
        <v>0</v>
      </c>
      <c r="G80" s="4">
        <v>0</v>
      </c>
      <c r="H80" s="4">
        <v>0</v>
      </c>
      <c r="I80" s="4">
        <v>16585.97</v>
      </c>
    </row>
    <row r="81" spans="1:9" x14ac:dyDescent="0.25">
      <c r="A81" s="3">
        <v>44927</v>
      </c>
      <c r="B81" t="s">
        <v>13</v>
      </c>
      <c r="C81" t="s">
        <v>58</v>
      </c>
      <c r="D81" s="4">
        <v>175330.64</v>
      </c>
      <c r="E81" s="4"/>
      <c r="F81" s="4">
        <v>0</v>
      </c>
      <c r="G81" s="4">
        <v>0</v>
      </c>
      <c r="H81" s="4">
        <v>0</v>
      </c>
      <c r="I81" s="4">
        <v>175330.64</v>
      </c>
    </row>
    <row r="82" spans="1:9" x14ac:dyDescent="0.25">
      <c r="A82" s="3">
        <v>44927</v>
      </c>
      <c r="B82" t="s">
        <v>13</v>
      </c>
      <c r="C82" t="s">
        <v>59</v>
      </c>
      <c r="D82" s="4">
        <v>-11000</v>
      </c>
      <c r="E82" s="4"/>
      <c r="F82" s="4">
        <v>0</v>
      </c>
      <c r="G82" s="4">
        <v>0</v>
      </c>
      <c r="H82" s="4">
        <v>0</v>
      </c>
      <c r="I82" s="4">
        <v>-11000</v>
      </c>
    </row>
    <row r="83" spans="1:9" x14ac:dyDescent="0.25">
      <c r="A83" s="3">
        <v>44927</v>
      </c>
      <c r="B83" t="s">
        <v>13</v>
      </c>
      <c r="C83" t="s">
        <v>60</v>
      </c>
      <c r="D83" s="4">
        <v>150000</v>
      </c>
      <c r="E83" s="4"/>
      <c r="F83" s="4">
        <v>0</v>
      </c>
      <c r="G83" s="4">
        <v>0</v>
      </c>
      <c r="H83" s="4">
        <v>0</v>
      </c>
      <c r="I83" s="4">
        <v>150000</v>
      </c>
    </row>
    <row r="84" spans="1:9" x14ac:dyDescent="0.25">
      <c r="A84" s="3">
        <v>44927</v>
      </c>
      <c r="B84" t="s">
        <v>13</v>
      </c>
      <c r="C84" t="s">
        <v>61</v>
      </c>
      <c r="D84" s="4">
        <v>11770</v>
      </c>
      <c r="E84" s="4"/>
      <c r="F84" s="4">
        <v>0</v>
      </c>
      <c r="G84" s="4">
        <v>0</v>
      </c>
      <c r="H84" s="4">
        <v>0</v>
      </c>
      <c r="I84" s="4">
        <v>11770</v>
      </c>
    </row>
    <row r="85" spans="1:9" x14ac:dyDescent="0.25">
      <c r="A85" s="3">
        <v>44927</v>
      </c>
      <c r="B85" t="s">
        <v>13</v>
      </c>
      <c r="C85" t="s">
        <v>62</v>
      </c>
      <c r="D85" s="4">
        <v>36775.53</v>
      </c>
      <c r="E85" s="4"/>
      <c r="F85" s="4">
        <v>0</v>
      </c>
      <c r="G85" s="4">
        <v>0</v>
      </c>
      <c r="H85" s="4">
        <v>0</v>
      </c>
      <c r="I85" s="4">
        <v>36775.53</v>
      </c>
    </row>
    <row r="86" spans="1:9" x14ac:dyDescent="0.25">
      <c r="A86" s="3">
        <v>44927</v>
      </c>
      <c r="B86" t="s">
        <v>13</v>
      </c>
      <c r="C86" t="s">
        <v>63</v>
      </c>
      <c r="D86" s="4">
        <v>10500</v>
      </c>
      <c r="E86" s="4"/>
      <c r="F86" s="4">
        <v>0</v>
      </c>
      <c r="G86" s="4">
        <v>0</v>
      </c>
      <c r="H86" s="4">
        <v>0</v>
      </c>
      <c r="I86" s="4">
        <v>10500</v>
      </c>
    </row>
    <row r="87" spans="1:9" x14ac:dyDescent="0.25">
      <c r="A87" s="3">
        <v>44927</v>
      </c>
      <c r="B87" t="s">
        <v>13</v>
      </c>
      <c r="C87" t="s">
        <v>64</v>
      </c>
      <c r="D87" s="4">
        <v>4800</v>
      </c>
      <c r="E87" s="4"/>
      <c r="F87" s="4">
        <v>0</v>
      </c>
      <c r="G87" s="4">
        <v>0</v>
      </c>
      <c r="H87" s="4">
        <v>0</v>
      </c>
      <c r="I87" s="4">
        <v>4800</v>
      </c>
    </row>
    <row r="88" spans="1:9" x14ac:dyDescent="0.25">
      <c r="A88" s="3">
        <v>44927</v>
      </c>
      <c r="B88" t="s">
        <v>13</v>
      </c>
      <c r="C88" t="s">
        <v>65</v>
      </c>
      <c r="D88" s="4">
        <v>32500</v>
      </c>
      <c r="E88" s="4"/>
      <c r="F88" s="4">
        <v>0</v>
      </c>
      <c r="G88" s="4">
        <v>0</v>
      </c>
      <c r="H88" s="4">
        <v>0</v>
      </c>
      <c r="I88" s="4">
        <v>32500</v>
      </c>
    </row>
    <row r="89" spans="1:9" x14ac:dyDescent="0.25">
      <c r="A89" s="3">
        <v>45108</v>
      </c>
      <c r="B89" t="s">
        <v>13</v>
      </c>
      <c r="C89" t="s">
        <v>66</v>
      </c>
      <c r="D89" s="4">
        <v>23088</v>
      </c>
      <c r="E89" s="4">
        <v>5772</v>
      </c>
      <c r="F89" s="4">
        <v>0</v>
      </c>
      <c r="G89" s="4">
        <v>0</v>
      </c>
      <c r="H89" s="4">
        <v>0</v>
      </c>
      <c r="I89" s="4">
        <v>28860</v>
      </c>
    </row>
    <row r="90" spans="1:9" x14ac:dyDescent="0.25">
      <c r="A90" s="3">
        <v>45108</v>
      </c>
      <c r="B90" t="s">
        <v>13</v>
      </c>
      <c r="C90" t="s">
        <v>67</v>
      </c>
      <c r="D90" s="4">
        <v>11200</v>
      </c>
      <c r="E90" s="4">
        <v>2800</v>
      </c>
      <c r="F90" s="4">
        <v>0</v>
      </c>
      <c r="G90" s="4">
        <v>0</v>
      </c>
      <c r="H90" s="4">
        <v>0</v>
      </c>
      <c r="I90" s="4">
        <v>14000</v>
      </c>
    </row>
    <row r="91" spans="1:9" x14ac:dyDescent="0.25">
      <c r="A91" s="3">
        <v>45108</v>
      </c>
      <c r="B91" t="s">
        <v>13</v>
      </c>
      <c r="C91" t="s">
        <v>22</v>
      </c>
      <c r="D91" s="4">
        <v>0</v>
      </c>
      <c r="E91" s="4">
        <v>0</v>
      </c>
      <c r="F91" s="4">
        <v>0</v>
      </c>
      <c r="G91" s="4">
        <v>10300.77</v>
      </c>
      <c r="H91" s="4">
        <v>4207.59</v>
      </c>
      <c r="I91" s="4">
        <v>14508.36</v>
      </c>
    </row>
    <row r="92" spans="1:9" x14ac:dyDescent="0.25">
      <c r="A92" s="3">
        <v>45108</v>
      </c>
      <c r="B92" t="s">
        <v>13</v>
      </c>
      <c r="C92" t="s">
        <v>20</v>
      </c>
      <c r="D92" s="4">
        <v>0</v>
      </c>
      <c r="E92" s="4">
        <v>0</v>
      </c>
      <c r="F92" s="4">
        <v>0</v>
      </c>
      <c r="G92" s="4">
        <v>118854.38</v>
      </c>
      <c r="H92" s="4">
        <v>48546.15</v>
      </c>
      <c r="I92" s="4">
        <v>167400.53</v>
      </c>
    </row>
    <row r="93" spans="1:9" x14ac:dyDescent="0.25">
      <c r="A93" s="3">
        <v>45108</v>
      </c>
      <c r="B93" t="s">
        <v>13</v>
      </c>
      <c r="C93" t="s">
        <v>17</v>
      </c>
      <c r="D93" s="4">
        <v>0</v>
      </c>
      <c r="E93" s="4">
        <v>0</v>
      </c>
      <c r="F93" s="4">
        <v>0</v>
      </c>
      <c r="G93" s="4">
        <v>227403.9</v>
      </c>
      <c r="H93" s="4">
        <v>92883.29</v>
      </c>
      <c r="I93" s="4">
        <v>320287.19</v>
      </c>
    </row>
    <row r="94" spans="1:9" x14ac:dyDescent="0.25">
      <c r="A94" s="3">
        <v>45108</v>
      </c>
      <c r="B94" t="s">
        <v>13</v>
      </c>
      <c r="C94" t="s">
        <v>68</v>
      </c>
      <c r="D94" s="4">
        <v>0</v>
      </c>
      <c r="E94" s="4">
        <v>0</v>
      </c>
      <c r="F94" s="4">
        <v>0</v>
      </c>
      <c r="G94" s="4">
        <v>119880.17</v>
      </c>
      <c r="H94" s="4">
        <v>48965.14</v>
      </c>
      <c r="I94" s="4">
        <v>168845.31</v>
      </c>
    </row>
    <row r="95" spans="1:9" x14ac:dyDescent="0.25">
      <c r="A95" s="3">
        <v>45108</v>
      </c>
      <c r="B95" t="s">
        <v>13</v>
      </c>
      <c r="C95" t="s">
        <v>23</v>
      </c>
      <c r="D95" s="4">
        <v>0</v>
      </c>
      <c r="E95" s="4">
        <v>0</v>
      </c>
      <c r="F95" s="4">
        <v>0</v>
      </c>
      <c r="G95" s="4">
        <v>4974.09</v>
      </c>
      <c r="H95" s="4">
        <v>2031.67</v>
      </c>
      <c r="I95" s="4">
        <v>7005.76</v>
      </c>
    </row>
    <row r="96" spans="1:9" x14ac:dyDescent="0.25">
      <c r="A96" s="3">
        <v>45108</v>
      </c>
      <c r="B96" t="s">
        <v>13</v>
      </c>
      <c r="C96" t="s">
        <v>21</v>
      </c>
      <c r="D96" s="4">
        <v>0</v>
      </c>
      <c r="E96" s="4">
        <v>0</v>
      </c>
      <c r="F96" s="4">
        <v>0</v>
      </c>
      <c r="G96" s="4">
        <v>62978.34</v>
      </c>
      <c r="H96" s="4">
        <v>25723.55</v>
      </c>
      <c r="I96" s="4">
        <v>88701.89</v>
      </c>
    </row>
    <row r="97" spans="1:9" x14ac:dyDescent="0.25">
      <c r="A97" s="3">
        <v>45108</v>
      </c>
      <c r="B97" t="s">
        <v>13</v>
      </c>
      <c r="C97" t="s">
        <v>69</v>
      </c>
      <c r="D97" s="4">
        <v>354119.36</v>
      </c>
      <c r="E97" s="4">
        <v>88529.83</v>
      </c>
      <c r="F97" s="4">
        <v>0</v>
      </c>
      <c r="G97" s="4">
        <v>0</v>
      </c>
      <c r="H97" s="4">
        <v>0</v>
      </c>
      <c r="I97" s="4">
        <v>442649.19</v>
      </c>
    </row>
    <row r="98" spans="1:9" x14ac:dyDescent="0.25">
      <c r="A98" s="3">
        <v>45108</v>
      </c>
      <c r="B98" t="s">
        <v>13</v>
      </c>
      <c r="C98" t="s">
        <v>10</v>
      </c>
      <c r="D98" s="4">
        <v>782829.89</v>
      </c>
      <c r="E98" s="4">
        <v>195707.47</v>
      </c>
      <c r="F98" s="4">
        <v>0</v>
      </c>
      <c r="G98" s="4">
        <v>0</v>
      </c>
      <c r="H98" s="4">
        <v>0</v>
      </c>
      <c r="I98" s="4">
        <v>978537.36</v>
      </c>
    </row>
    <row r="99" spans="1:9" x14ac:dyDescent="0.25">
      <c r="A99" s="3">
        <v>45108</v>
      </c>
      <c r="B99" t="s">
        <v>13</v>
      </c>
      <c r="C99" t="s">
        <v>18</v>
      </c>
      <c r="D99" s="4">
        <v>93560.5</v>
      </c>
      <c r="E99" s="4">
        <v>23390.12</v>
      </c>
      <c r="F99" s="4">
        <v>0</v>
      </c>
      <c r="G99" s="4">
        <v>0</v>
      </c>
      <c r="H99" s="4">
        <v>0</v>
      </c>
      <c r="I99" s="4">
        <v>116950.62</v>
      </c>
    </row>
    <row r="100" spans="1:9" x14ac:dyDescent="0.25">
      <c r="A100" s="3">
        <v>45108</v>
      </c>
      <c r="B100" t="s">
        <v>13</v>
      </c>
      <c r="C100" t="s">
        <v>18</v>
      </c>
      <c r="D100" s="4">
        <v>17612.47</v>
      </c>
      <c r="E100" s="4">
        <v>4403.12</v>
      </c>
      <c r="F100" s="4">
        <v>0</v>
      </c>
      <c r="G100" s="4">
        <v>0</v>
      </c>
      <c r="H100" s="4">
        <v>0</v>
      </c>
      <c r="I100" s="4">
        <v>22015.59</v>
      </c>
    </row>
    <row r="101" spans="1:9" x14ac:dyDescent="0.25">
      <c r="A101" s="3">
        <v>45108</v>
      </c>
      <c r="B101" t="s">
        <v>13</v>
      </c>
      <c r="C101" t="s">
        <v>70</v>
      </c>
      <c r="D101" s="4">
        <v>11152</v>
      </c>
      <c r="E101" s="4">
        <v>2788</v>
      </c>
      <c r="F101" s="4">
        <v>0</v>
      </c>
      <c r="G101" s="4">
        <v>0</v>
      </c>
      <c r="H101" s="4">
        <v>0</v>
      </c>
      <c r="I101" s="4">
        <v>13940</v>
      </c>
    </row>
    <row r="102" spans="1:9" x14ac:dyDescent="0.25">
      <c r="A102" s="3">
        <v>45108</v>
      </c>
      <c r="B102" t="s">
        <v>13</v>
      </c>
      <c r="C102" t="s">
        <v>71</v>
      </c>
      <c r="D102" s="4">
        <v>18200</v>
      </c>
      <c r="E102" s="4">
        <v>4550</v>
      </c>
      <c r="F102" s="4">
        <v>0</v>
      </c>
      <c r="G102" s="4">
        <v>0</v>
      </c>
      <c r="H102" s="4">
        <v>0</v>
      </c>
      <c r="I102" s="4">
        <v>22750</v>
      </c>
    </row>
    <row r="103" spans="1:9" x14ac:dyDescent="0.25">
      <c r="A103" s="3">
        <v>45108</v>
      </c>
      <c r="B103" t="s">
        <v>13</v>
      </c>
      <c r="C103" t="s">
        <v>18</v>
      </c>
      <c r="D103" s="4">
        <v>7981.07</v>
      </c>
      <c r="E103" s="4">
        <v>1995.27</v>
      </c>
      <c r="F103" s="4">
        <v>0</v>
      </c>
      <c r="G103" s="4">
        <v>0</v>
      </c>
      <c r="H103" s="4">
        <v>0</v>
      </c>
      <c r="I103" s="4">
        <v>9976.34</v>
      </c>
    </row>
    <row r="104" spans="1:9" x14ac:dyDescent="0.25">
      <c r="A104" s="3">
        <v>45108</v>
      </c>
      <c r="B104" t="s">
        <v>13</v>
      </c>
      <c r="C104" t="s">
        <v>18</v>
      </c>
      <c r="D104" s="4">
        <v>400366.21</v>
      </c>
      <c r="E104" s="4">
        <v>100091.55</v>
      </c>
      <c r="F104" s="4">
        <v>0</v>
      </c>
      <c r="G104" s="4">
        <v>0</v>
      </c>
      <c r="H104" s="4">
        <v>0</v>
      </c>
      <c r="I104" s="4">
        <v>500457.76</v>
      </c>
    </row>
    <row r="105" spans="1:9" x14ac:dyDescent="0.25">
      <c r="A105" s="3">
        <v>45108</v>
      </c>
      <c r="B105" t="s">
        <v>13</v>
      </c>
      <c r="C105" t="s">
        <v>18</v>
      </c>
      <c r="D105" s="4">
        <v>22913.18</v>
      </c>
      <c r="E105" s="4">
        <v>5728.29</v>
      </c>
      <c r="F105" s="4">
        <v>0</v>
      </c>
      <c r="G105" s="4">
        <v>0</v>
      </c>
      <c r="H105" s="4">
        <v>0</v>
      </c>
      <c r="I105" s="4">
        <v>28641.47</v>
      </c>
    </row>
    <row r="106" spans="1:9" x14ac:dyDescent="0.25">
      <c r="A106" s="3">
        <v>45108</v>
      </c>
      <c r="B106" t="s">
        <v>13</v>
      </c>
      <c r="C106" t="s">
        <v>72</v>
      </c>
      <c r="D106" s="4">
        <v>428067.26</v>
      </c>
      <c r="E106" s="4">
        <v>107016.81</v>
      </c>
      <c r="F106" s="4">
        <v>0</v>
      </c>
      <c r="G106" s="4">
        <v>0</v>
      </c>
      <c r="H106" s="4">
        <v>0</v>
      </c>
      <c r="I106" s="4">
        <v>535084.06999999995</v>
      </c>
    </row>
    <row r="107" spans="1:9" x14ac:dyDescent="0.25">
      <c r="A107" s="3">
        <v>45108</v>
      </c>
      <c r="B107" t="s">
        <v>13</v>
      </c>
      <c r="C107" t="s">
        <v>73</v>
      </c>
      <c r="D107" s="4">
        <v>-880000</v>
      </c>
      <c r="E107" s="4">
        <v>-220000</v>
      </c>
      <c r="F107" s="4">
        <v>0</v>
      </c>
      <c r="G107" s="4">
        <v>0</v>
      </c>
      <c r="H107" s="4">
        <v>0</v>
      </c>
      <c r="I107" s="4">
        <v>-1100000</v>
      </c>
    </row>
    <row r="108" spans="1:9" x14ac:dyDescent="0.25">
      <c r="A108" s="3">
        <v>45108</v>
      </c>
      <c r="B108" t="s">
        <v>13</v>
      </c>
      <c r="C108" t="s">
        <v>74</v>
      </c>
      <c r="D108" s="4">
        <v>199782.86</v>
      </c>
      <c r="E108" s="4">
        <v>49945.72</v>
      </c>
      <c r="F108" s="4">
        <v>0</v>
      </c>
      <c r="G108" s="4">
        <v>0</v>
      </c>
      <c r="H108" s="4">
        <v>0</v>
      </c>
      <c r="I108" s="4">
        <v>249728.58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B9236-86AA-4913-9903-DFB8DD791D96}">
  <dimension ref="A5:N22"/>
  <sheetViews>
    <sheetView tabSelected="1" workbookViewId="0">
      <selection activeCell="A15" sqref="A15"/>
    </sheetView>
  </sheetViews>
  <sheetFormatPr baseColWidth="10" defaultColWidth="9.140625" defaultRowHeight="15" x14ac:dyDescent="0.25"/>
  <cols>
    <col min="1" max="1" width="13.85546875" customWidth="1"/>
    <col min="2" max="2" width="20.28515625" customWidth="1"/>
    <col min="3" max="3" width="9.85546875" customWidth="1"/>
    <col min="5" max="5" width="16.85546875" bestFit="1" customWidth="1"/>
    <col min="6" max="6" width="9.140625" bestFit="1" customWidth="1"/>
    <col min="8" max="8" width="14.7109375" customWidth="1"/>
    <col min="9" max="9" width="15.28515625" bestFit="1" customWidth="1"/>
    <col min="10" max="10" width="14" customWidth="1"/>
    <col min="11" max="11" width="20.7109375" bestFit="1" customWidth="1"/>
    <col min="12" max="12" width="13.85546875" customWidth="1"/>
    <col min="13" max="13" width="16.42578125" customWidth="1"/>
    <col min="14" max="14" width="14.85546875" customWidth="1"/>
  </cols>
  <sheetData>
    <row r="5" spans="1:14" ht="60" x14ac:dyDescent="0.25">
      <c r="A5" s="70" t="s">
        <v>149</v>
      </c>
      <c r="B5" s="70" t="s">
        <v>162</v>
      </c>
      <c r="C5" s="70" t="s">
        <v>150</v>
      </c>
      <c r="D5" s="70" t="s">
        <v>151</v>
      </c>
      <c r="E5" s="70" t="s">
        <v>152</v>
      </c>
      <c r="F5" s="70" t="s">
        <v>153</v>
      </c>
      <c r="G5" s="70" t="s">
        <v>154</v>
      </c>
      <c r="H5" s="70" t="s">
        <v>155</v>
      </c>
      <c r="I5" s="70" t="s">
        <v>156</v>
      </c>
      <c r="J5" s="70" t="s">
        <v>157</v>
      </c>
      <c r="K5" s="70" t="s">
        <v>158</v>
      </c>
      <c r="L5" s="70" t="s">
        <v>159</v>
      </c>
      <c r="M5" s="70" t="s">
        <v>160</v>
      </c>
      <c r="N5" s="70" t="s">
        <v>161</v>
      </c>
    </row>
    <row r="6" spans="1:14" x14ac:dyDescent="0.25">
      <c r="A6" s="69" t="s">
        <v>163</v>
      </c>
      <c r="B6" t="s">
        <v>164</v>
      </c>
      <c r="C6" s="8">
        <v>45127</v>
      </c>
      <c r="D6" t="s">
        <v>134</v>
      </c>
      <c r="E6" t="s">
        <v>165</v>
      </c>
      <c r="F6" t="s">
        <v>166</v>
      </c>
      <c r="G6">
        <v>1126</v>
      </c>
      <c r="H6" s="4">
        <v>6876055</v>
      </c>
      <c r="I6" s="4">
        <v>6639865.7000000002</v>
      </c>
      <c r="J6" s="4">
        <v>132797.31</v>
      </c>
      <c r="K6" t="s">
        <v>167</v>
      </c>
      <c r="L6" s="8">
        <v>45148</v>
      </c>
      <c r="M6" s="4">
        <v>14680013.82</v>
      </c>
      <c r="N6" s="4">
        <v>1037257</v>
      </c>
    </row>
    <row r="7" spans="1:14" x14ac:dyDescent="0.25">
      <c r="K7" t="s">
        <v>168</v>
      </c>
      <c r="L7" s="8">
        <v>45111</v>
      </c>
      <c r="M7" s="4">
        <v>15177614.279999999</v>
      </c>
      <c r="N7" s="4">
        <v>7078256.2000000002</v>
      </c>
    </row>
    <row r="8" spans="1:14" x14ac:dyDescent="0.25">
      <c r="A8" s="69" t="s">
        <v>169</v>
      </c>
      <c r="B8" t="s">
        <v>170</v>
      </c>
      <c r="C8" s="8">
        <v>45127</v>
      </c>
      <c r="D8" t="s">
        <v>134</v>
      </c>
      <c r="E8" t="s">
        <v>165</v>
      </c>
      <c r="F8" t="s">
        <v>166</v>
      </c>
      <c r="G8">
        <v>1126</v>
      </c>
      <c r="H8" s="4">
        <v>6876055</v>
      </c>
      <c r="I8" s="4">
        <v>6707035.7000000002</v>
      </c>
      <c r="J8" s="4">
        <v>402422.14</v>
      </c>
      <c r="K8" t="s">
        <v>167</v>
      </c>
      <c r="L8" s="8">
        <v>45148</v>
      </c>
      <c r="M8" s="4">
        <v>14680013.82</v>
      </c>
      <c r="N8" s="4">
        <v>1037257</v>
      </c>
    </row>
    <row r="9" spans="1:14" x14ac:dyDescent="0.25">
      <c r="J9" s="4"/>
      <c r="K9" t="s">
        <v>168</v>
      </c>
      <c r="L9" s="8">
        <v>45111</v>
      </c>
      <c r="M9" s="4">
        <v>15177614.279999999</v>
      </c>
      <c r="N9" s="4">
        <v>7078256.2000000002</v>
      </c>
    </row>
    <row r="10" spans="1:14" x14ac:dyDescent="0.25">
      <c r="A10" s="69" t="s">
        <v>171</v>
      </c>
      <c r="B10" t="s">
        <v>172</v>
      </c>
      <c r="C10" s="8">
        <v>45127</v>
      </c>
      <c r="D10" t="s">
        <v>134</v>
      </c>
      <c r="E10" t="s">
        <v>165</v>
      </c>
      <c r="F10" t="s">
        <v>166</v>
      </c>
      <c r="G10">
        <v>1126</v>
      </c>
      <c r="H10" s="4">
        <v>6876055</v>
      </c>
      <c r="I10" s="4">
        <v>6707035.7000000002</v>
      </c>
      <c r="J10" s="4">
        <v>704238.75</v>
      </c>
      <c r="K10" t="s">
        <v>167</v>
      </c>
      <c r="L10" s="8">
        <v>45148</v>
      </c>
      <c r="M10" s="4">
        <v>14680013.82</v>
      </c>
      <c r="N10" s="4">
        <v>1037257</v>
      </c>
    </row>
    <row r="11" spans="1:14" x14ac:dyDescent="0.25">
      <c r="J11" s="4"/>
      <c r="K11" t="s">
        <v>168</v>
      </c>
      <c r="L11" s="8">
        <v>45111</v>
      </c>
      <c r="M11" s="4">
        <v>15177614.279999999</v>
      </c>
      <c r="N11" s="4">
        <v>7078256.2000000002</v>
      </c>
    </row>
    <row r="12" spans="1:14" x14ac:dyDescent="0.25">
      <c r="A12" s="69" t="s">
        <v>173</v>
      </c>
      <c r="B12" t="s">
        <v>164</v>
      </c>
      <c r="C12" s="8">
        <v>45090</v>
      </c>
      <c r="D12" t="s">
        <v>129</v>
      </c>
      <c r="E12" t="s">
        <v>165</v>
      </c>
      <c r="F12" t="s">
        <v>166</v>
      </c>
      <c r="G12">
        <v>1127</v>
      </c>
      <c r="H12" s="4">
        <v>8785207.3699999992</v>
      </c>
      <c r="I12" s="4">
        <v>8502453.3900000006</v>
      </c>
      <c r="J12" s="4">
        <v>170049.07</v>
      </c>
      <c r="K12" t="s">
        <v>174</v>
      </c>
      <c r="L12" s="8">
        <v>45103</v>
      </c>
      <c r="M12" s="4">
        <v>15115515.25</v>
      </c>
      <c r="N12" s="4">
        <v>2268886.2999999998</v>
      </c>
    </row>
    <row r="13" spans="1:14" x14ac:dyDescent="0.25">
      <c r="K13" t="s">
        <v>168</v>
      </c>
      <c r="L13" s="8">
        <v>45111</v>
      </c>
      <c r="M13" s="4">
        <v>15177614.279999999</v>
      </c>
      <c r="N13" s="4">
        <v>8099368</v>
      </c>
    </row>
    <row r="14" spans="1:14" x14ac:dyDescent="0.25">
      <c r="A14" s="69" t="s">
        <v>176</v>
      </c>
      <c r="B14" t="s">
        <v>170</v>
      </c>
      <c r="C14" s="8">
        <v>45090</v>
      </c>
      <c r="D14" t="s">
        <v>129</v>
      </c>
      <c r="E14" t="s">
        <v>165</v>
      </c>
      <c r="F14" t="s">
        <v>166</v>
      </c>
      <c r="G14">
        <v>1127</v>
      </c>
      <c r="H14" s="4">
        <v>8785207.3699999992</v>
      </c>
      <c r="I14" s="4">
        <v>8569823.3900000006</v>
      </c>
      <c r="J14" s="4">
        <v>514177.4</v>
      </c>
      <c r="K14" t="s">
        <v>174</v>
      </c>
      <c r="L14" s="8">
        <v>45103</v>
      </c>
      <c r="M14" s="4">
        <v>15115515.25</v>
      </c>
      <c r="N14" s="4">
        <v>2268886.2999999998</v>
      </c>
    </row>
    <row r="15" spans="1:14" x14ac:dyDescent="0.25">
      <c r="J15" s="4"/>
      <c r="K15" t="s">
        <v>168</v>
      </c>
      <c r="L15" s="8">
        <v>45111</v>
      </c>
      <c r="M15" s="4">
        <v>15177614.279999999</v>
      </c>
      <c r="N15" s="4">
        <v>8099368</v>
      </c>
    </row>
    <row r="16" spans="1:14" x14ac:dyDescent="0.25">
      <c r="A16" s="69" t="s">
        <v>175</v>
      </c>
      <c r="B16" t="s">
        <v>172</v>
      </c>
      <c r="C16" s="8">
        <v>45090</v>
      </c>
      <c r="D16" t="s">
        <v>129</v>
      </c>
      <c r="E16" t="s">
        <v>165</v>
      </c>
      <c r="F16" t="s">
        <v>166</v>
      </c>
      <c r="G16">
        <v>1127</v>
      </c>
      <c r="H16" s="4">
        <v>8785207.3699999992</v>
      </c>
      <c r="I16" s="4">
        <v>8569823.3900000006</v>
      </c>
      <c r="J16" s="4">
        <v>899810.48</v>
      </c>
      <c r="K16" t="s">
        <v>174</v>
      </c>
      <c r="L16" s="8">
        <v>45103</v>
      </c>
      <c r="M16" s="4">
        <v>15115515.25</v>
      </c>
      <c r="N16" s="4">
        <v>2268886.2999999998</v>
      </c>
    </row>
    <row r="17" spans="10:14" x14ac:dyDescent="0.25">
      <c r="J17" s="4"/>
      <c r="K17" t="s">
        <v>168</v>
      </c>
      <c r="L17" s="8">
        <v>45111</v>
      </c>
      <c r="M17" s="4">
        <v>15177614.279999999</v>
      </c>
      <c r="N17" s="4">
        <v>8099368</v>
      </c>
    </row>
    <row r="18" spans="10:14" x14ac:dyDescent="0.25">
      <c r="J18" s="4"/>
    </row>
    <row r="19" spans="10:14" x14ac:dyDescent="0.25">
      <c r="J19" s="4"/>
    </row>
    <row r="20" spans="10:14" x14ac:dyDescent="0.25">
      <c r="J20" s="4"/>
    </row>
    <row r="21" spans="10:14" x14ac:dyDescent="0.25">
      <c r="J21" s="4"/>
    </row>
    <row r="22" spans="10:14" x14ac:dyDescent="0.25">
      <c r="J2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CUADRO RESUMEN MARO</vt:lpstr>
      <vt:lpstr>RESUMEN</vt:lpstr>
      <vt:lpstr>DATOS EXPENSAS</vt:lpstr>
      <vt:lpstr>CERTIFICADOS RETENCION MURATA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valotta</dc:creator>
  <cp:lastModifiedBy>mariana valotta</cp:lastModifiedBy>
  <cp:lastPrinted>2023-08-20T20:15:33Z</cp:lastPrinted>
  <dcterms:created xsi:type="dcterms:W3CDTF">2023-08-19T22:24:07Z</dcterms:created>
  <dcterms:modified xsi:type="dcterms:W3CDTF">2023-09-22T11:13:27Z</dcterms:modified>
</cp:coreProperties>
</file>